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sz.melléklet" sheetId="1" r:id="rId1"/>
    <sheet name="Munka2" sheetId="2" state="hidden" r:id="rId2"/>
    <sheet name="Munka3" sheetId="3" state="hidden" r:id="rId3"/>
    <sheet name="2.sz.melléklet" sheetId="4" r:id="rId4"/>
    <sheet name="3.sz.melléklet" sheetId="5" r:id="rId5"/>
    <sheet name="4-a.sz.melléklet" sheetId="6" r:id="rId6"/>
    <sheet name="4-b.sz.melléklet" sheetId="7" r:id="rId7"/>
    <sheet name="4-c.sz.melléklet" sheetId="8" r:id="rId8"/>
    <sheet name="4-d.sz.melléklet" sheetId="9" r:id="rId9"/>
    <sheet name="4-e.sz.melléklet" sheetId="10" r:id="rId10"/>
    <sheet name="5-a.sz.melléklet" sheetId="11" r:id="rId11"/>
    <sheet name="5-b.sz.melléklet" sheetId="12" r:id="rId12"/>
    <sheet name="5-c.sz.melléklet" sheetId="13" r:id="rId13"/>
    <sheet name="5-d.sz.melléklet" sheetId="14" r:id="rId14"/>
    <sheet name="6.sz.melléklet" sheetId="15" r:id="rId15"/>
    <sheet name="7.sz.melléklet" sheetId="16" r:id="rId16"/>
    <sheet name="8.sz.melléklet" sheetId="17" r:id="rId17"/>
    <sheet name="9.sz.melléklet" sheetId="18" r:id="rId18"/>
    <sheet name="10.sz.melléklet" sheetId="19" r:id="rId19"/>
    <sheet name="10-a.sz.melléklet" sheetId="20" r:id="rId20"/>
    <sheet name="10-b.sz.melléklet" sheetId="21" r:id="rId21"/>
    <sheet name="10-c.sz.melléklet" sheetId="22" r:id="rId22"/>
    <sheet name="10-d.sz.melléklet" sheetId="23" r:id="rId23"/>
    <sheet name="10-e.sz.melléklet" sheetId="24" r:id="rId24"/>
    <sheet name="11.sz.melléklet" sheetId="25" r:id="rId25"/>
    <sheet name="11-a.sz.melléklet" sheetId="26" r:id="rId26"/>
    <sheet name="12.sz.melléklet" sheetId="27" r:id="rId27"/>
    <sheet name="13.sz.melléklet" sheetId="28" r:id="rId28"/>
  </sheets>
  <definedNames>
    <definedName name="_xlnm.Print_Area" localSheetId="0">'1.sz.melléklet'!$A$1:$L$41</definedName>
    <definedName name="_xlnm.Print_Area" localSheetId="20">'10-b.sz.melléklet'!$A$1:$H$24</definedName>
    <definedName name="_xlnm.Print_Area" localSheetId="22">'10-d.sz.melléklet'!$A$1:$H$26</definedName>
    <definedName name="_xlnm.Print_Area" localSheetId="18">'10.sz.melléklet'!$A$1:$K$39</definedName>
    <definedName name="_xlnm.Print_Area" localSheetId="3">'2.sz.melléklet'!$A$1:$C$22</definedName>
    <definedName name="_xlnm.Print_Area" localSheetId="7">'4-c.sz.melléklet'!$A$1:$E$24</definedName>
    <definedName name="_xlnm.Print_Area" localSheetId="8">'4-d.sz.melléklet'!$A$1:$E$22</definedName>
    <definedName name="_xlnm.Print_Area" localSheetId="12">'5-c.sz.melléklet'!$A$1:$E$11</definedName>
    <definedName name="_xlnm.Print_Area" localSheetId="14">'6.sz.melléklet'!$A$1:$F$100</definedName>
    <definedName name="_xlnm.Print_Area" localSheetId="17">'9.sz.melléklet'!$A$1:$L$30</definedName>
    <definedName name="_xlfn_AGGREGATE">NA()</definedName>
    <definedName name="Excel_BuiltIn_Print_Area" localSheetId="17">#REF!</definedName>
  </definedNames>
  <calcPr fullCalcOnLoad="1"/>
</workbook>
</file>

<file path=xl/comments13.xml><?xml version="1.0" encoding="utf-8"?>
<comments xmlns="http://schemas.openxmlformats.org/spreadsheetml/2006/main">
  <authors>
    <author/>
  </authors>
  <commentList>
    <comment ref="A11" authorId="0">
      <text>
        <r>
          <rPr>
            <b/>
            <sz val="9"/>
            <color indexed="8"/>
            <rFont val="Tahoma"/>
            <family val="2"/>
          </rPr>
          <t xml:space="preserve">Szerző: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24" authorId="0">
      <text>
        <r>
          <rPr>
            <b/>
            <sz val="9"/>
            <color indexed="8"/>
            <rFont val="Tahoma"/>
            <family val="2"/>
          </rPr>
          <t xml:space="preserve">Szerző:
</t>
        </r>
      </text>
    </comment>
  </commentList>
</comments>
</file>

<file path=xl/sharedStrings.xml><?xml version="1.0" encoding="utf-8"?>
<sst xmlns="http://schemas.openxmlformats.org/spreadsheetml/2006/main" count="1045" uniqueCount="540">
  <si>
    <r>
      <t xml:space="preserve">Harta Nagyközség Önkormányzat 2014. évi </t>
    </r>
    <r>
      <rPr>
        <b/>
        <u val="single"/>
        <sz val="12"/>
        <color indexed="8"/>
        <rFont val="Calibri"/>
        <family val="2"/>
      </rPr>
      <t>összevont</t>
    </r>
    <r>
      <rPr>
        <b/>
        <sz val="12"/>
        <color indexed="8"/>
        <rFont val="Calibri"/>
        <family val="2"/>
      </rPr>
      <t xml:space="preserve"> költségvetési mérlege közgazdasági tagolásban</t>
    </r>
  </si>
  <si>
    <t>B E V É T E L E K</t>
  </si>
  <si>
    <t>E Ft</t>
  </si>
  <si>
    <t>K I A D Á S O K</t>
  </si>
  <si>
    <t>1. sz. melléklet</t>
  </si>
  <si>
    <t>Sor-
szám</t>
  </si>
  <si>
    <t>Bevételi jogcím</t>
  </si>
  <si>
    <t>2013.évi teljesítés</t>
  </si>
  <si>
    <t>2014.évi eredeti ei.</t>
  </si>
  <si>
    <t>2014.évi mód.ei.</t>
  </si>
  <si>
    <t>2014.évi teljesítés</t>
  </si>
  <si>
    <t>Kiadási jogcímek</t>
  </si>
  <si>
    <t>A</t>
  </si>
  <si>
    <t>B</t>
  </si>
  <si>
    <t>C</t>
  </si>
  <si>
    <t>D</t>
  </si>
  <si>
    <t>E</t>
  </si>
  <si>
    <t>F</t>
  </si>
  <si>
    <t>G</t>
  </si>
  <si>
    <t>H</t>
  </si>
  <si>
    <t>1</t>
  </si>
  <si>
    <t>1. Működési célú támogatások ÁH-n belülről</t>
  </si>
  <si>
    <t>1. Személyi juttatások</t>
  </si>
  <si>
    <t>2</t>
  </si>
  <si>
    <t xml:space="preserve">     1.1. Önkormányzatok működési támogatásai</t>
  </si>
  <si>
    <t>2. Munkaadókat terhelő járulékok és szoc. hozzáj.adó</t>
  </si>
  <si>
    <t>3</t>
  </si>
  <si>
    <t xml:space="preserve">     1.2. Egyéb működési célú támogatások ÁH-n belülről</t>
  </si>
  <si>
    <t>3. Dologi kiadások</t>
  </si>
  <si>
    <t>4</t>
  </si>
  <si>
    <t>2. Felhalmozási célú támogatások ÁH-n belülről</t>
  </si>
  <si>
    <t>4. Ellátottak pénzbeli juttatásai</t>
  </si>
  <si>
    <t>5</t>
  </si>
  <si>
    <t xml:space="preserve">     2.1. Felhalm.c.önkormányzati támogatások</t>
  </si>
  <si>
    <t>5. Egyéb működési célú kiadások</t>
  </si>
  <si>
    <t>6</t>
  </si>
  <si>
    <t xml:space="preserve">     2.2. Egyéb felh.c.tám.bevételei ÁH-n belülről</t>
  </si>
  <si>
    <t xml:space="preserve">     5.1. Elvonások és befizetések</t>
  </si>
  <si>
    <t>7</t>
  </si>
  <si>
    <t>3. Közhatalmi bevételek</t>
  </si>
  <si>
    <t xml:space="preserve">     5.2. Egyéb működési célú támogatások ÁH-n belülre</t>
  </si>
  <si>
    <t>8</t>
  </si>
  <si>
    <t xml:space="preserve">     3.1. Vagyoni típusú adók</t>
  </si>
  <si>
    <t xml:space="preserve">     5.3. Egyéb működési célú támogatások ÁH-n kívülre</t>
  </si>
  <si>
    <t>9</t>
  </si>
  <si>
    <t xml:space="preserve">     3.2. Termékek és szolgáltatások adói</t>
  </si>
  <si>
    <t xml:space="preserve">     5.4. Tartalékok</t>
  </si>
  <si>
    <t>10</t>
  </si>
  <si>
    <t xml:space="preserve">     3.3. Egyéb közhatalmi bevételek</t>
  </si>
  <si>
    <t>6. Beruházások</t>
  </si>
  <si>
    <t>11</t>
  </si>
  <si>
    <t>4. Működési bevételek</t>
  </si>
  <si>
    <t>7. Felújítások</t>
  </si>
  <si>
    <t>12</t>
  </si>
  <si>
    <t>5. Felhalmozási bevételek</t>
  </si>
  <si>
    <t>8. Egyéb felhalmozási célú kiadások</t>
  </si>
  <si>
    <t>13</t>
  </si>
  <si>
    <t>6. Működési célú átvett pénzeszközök</t>
  </si>
  <si>
    <t xml:space="preserve">     8.1. Egyéb felhalm.célú támogatások ÁH-n belülre</t>
  </si>
  <si>
    <t>14</t>
  </si>
  <si>
    <t>7. Felhalmozási célú átvett pénzeszközök</t>
  </si>
  <si>
    <t xml:space="preserve">     8.2. Egyéb felhalm. célú támogatások ÁH-n kívülre</t>
  </si>
  <si>
    <t>15</t>
  </si>
  <si>
    <t>16</t>
  </si>
  <si>
    <t>17</t>
  </si>
  <si>
    <t>I. Működési költségvetés (1+3+4+6)</t>
  </si>
  <si>
    <t>I. Működési költségvetés (1+2+3+4+5)</t>
  </si>
  <si>
    <t>18</t>
  </si>
  <si>
    <t>II. Felhalmozási költségvetés (2+5+7)</t>
  </si>
  <si>
    <t>II. Felhalmozási költségvetés (6+7+8)</t>
  </si>
  <si>
    <t>A/ TÁRGYÉVI KÖLTSÉGVETÉSI BEVÉTELEK (I+II)</t>
  </si>
  <si>
    <t>A/ TÁRGYÉVI KÖLTSÉGVETÉSI KIADÁSOK (I+II)</t>
  </si>
  <si>
    <t>20</t>
  </si>
  <si>
    <t>Működési célú finanszírozási kiadás</t>
  </si>
  <si>
    <t>21</t>
  </si>
  <si>
    <t>Felhalmozási célú finanszírozási kiadás</t>
  </si>
  <si>
    <t>22</t>
  </si>
  <si>
    <t>ÁH-n kívüli megelőlegezések visszafizetése</t>
  </si>
  <si>
    <t>23</t>
  </si>
  <si>
    <t>B/ FINANSZÍROZÁSI CÉLÚ KIADÁSOK</t>
  </si>
  <si>
    <t>24</t>
  </si>
  <si>
    <t>B/ FINANSZÍROZÁSI BEVÉTELEK                                               HIÁNY FINANSZÍROZÁSÁNAK MÓDJA</t>
  </si>
  <si>
    <t>TÁRGYÉVI KÖLTSÉGVETÉSI BEVÉTELEK ÉS KIADÁSOK EGYENLEGE</t>
  </si>
  <si>
    <t>25</t>
  </si>
  <si>
    <t>III. Belső forrásból (Előző évi maradvány igénybevétele)</t>
  </si>
  <si>
    <t xml:space="preserve">    - működési célú</t>
  </si>
  <si>
    <t>26</t>
  </si>
  <si>
    <t>1. Költségvetési maradvány működési célra</t>
  </si>
  <si>
    <t xml:space="preserve">    - felhalmozási célú</t>
  </si>
  <si>
    <t>27</t>
  </si>
  <si>
    <t>2. Költségvetési maradvány felhalmozási célra</t>
  </si>
  <si>
    <t>28</t>
  </si>
  <si>
    <t>3. ÁH-n belüli megelőlegezések</t>
  </si>
  <si>
    <t>29</t>
  </si>
  <si>
    <t>IV. Külső forrásból (Hitelek felvétele)</t>
  </si>
  <si>
    <t>30</t>
  </si>
  <si>
    <t>1. Működési célú hitel felvétel</t>
  </si>
  <si>
    <t>31</t>
  </si>
  <si>
    <t>2. Felhalmozási célú hitel felvétel</t>
  </si>
  <si>
    <t xml:space="preserve"> BEVÉTELEK ÖSSZESEN: (A+B)</t>
  </si>
  <si>
    <t xml:space="preserve"> KIADÁSOK ÖSSZESEN: (A+B)</t>
  </si>
  <si>
    <t>33</t>
  </si>
  <si>
    <t xml:space="preserve">    Működési célú bevételek</t>
  </si>
  <si>
    <t xml:space="preserve">    Működési célú kiadások</t>
  </si>
  <si>
    <t>34</t>
  </si>
  <si>
    <t>Felhalmozási célú bevételek</t>
  </si>
  <si>
    <t>Felhalmozási célú kiadások</t>
  </si>
  <si>
    <t>2. sz. melléklet</t>
  </si>
  <si>
    <t xml:space="preserve">
Harta Nagyközség Önkormányzat összevont 2014. évi mérlegében szereplő pénzeszközök változásának bemutatása</t>
  </si>
  <si>
    <t>adatok ezer Ft-ban</t>
  </si>
  <si>
    <t>Sorszám</t>
  </si>
  <si>
    <t>Megnevezés</t>
  </si>
  <si>
    <t>Teljesítés
2014. XII. 31.</t>
  </si>
  <si>
    <t>Nyitó pénzkészlet (idegen pénzeszközök  nélkül)</t>
  </si>
  <si>
    <t>I. Működési költségvetés</t>
  </si>
  <si>
    <t>II. Felhalmozási költségvetés</t>
  </si>
  <si>
    <t>Tárgyévi költségvetési bevételek</t>
  </si>
  <si>
    <t>Finanszírozási bevételek</t>
  </si>
  <si>
    <t>Bevételek összesen</t>
  </si>
  <si>
    <t>Tárgyévi költségvetési kiadások</t>
  </si>
  <si>
    <t>Finanszírozási célú kiadások</t>
  </si>
  <si>
    <t>Kiadások összesen</t>
  </si>
  <si>
    <t>ÖSSZES MARADVÁNY</t>
  </si>
  <si>
    <t>Követelés jellegű sajátos elszámolások</t>
  </si>
  <si>
    <t>Előleg rendezése miatti korrekció</t>
  </si>
  <si>
    <t>Kötelezettség jellegű sajátos elszámolások</t>
  </si>
  <si>
    <t>Záró pénzkészlet (idegen pénzeszközök nélkül)</t>
  </si>
  <si>
    <t>Pénzkészlet változás</t>
  </si>
  <si>
    <t>Harta Nagyközség Önkormányzat és Hartai Közös Önkormányzati Hivatal létszáma</t>
  </si>
  <si>
    <t>2014. évi teljesítés</t>
  </si>
  <si>
    <t>3. sz.melléklet</t>
  </si>
  <si>
    <t>Intézmény</t>
  </si>
  <si>
    <t>Engedélyezett létszámkeret Eredeti (fő)</t>
  </si>
  <si>
    <t>Engedélyezett létszámkeret Módosított (fő)</t>
  </si>
  <si>
    <t>Engedélyezett létszámkeret Teljesítés (fő)</t>
  </si>
  <si>
    <t>Önkormányzat</t>
  </si>
  <si>
    <t>Önkormányzati Hivatal</t>
  </si>
  <si>
    <t>Összesen:</t>
  </si>
  <si>
    <t>Közfoglalkoztatottak</t>
  </si>
  <si>
    <t>-</t>
  </si>
  <si>
    <t>Mindösszesen:</t>
  </si>
  <si>
    <t>Harta Nagyközség Önkormányzat és Hivatal létszámösszetétele 2014.</t>
  </si>
  <si>
    <t>Foglalkoztatottak engedélyezett létszáma 2014. év</t>
  </si>
  <si>
    <t>Szakmai</t>
  </si>
  <si>
    <t>Egyéb</t>
  </si>
  <si>
    <t>Összesen</t>
  </si>
  <si>
    <t>Eredeti</t>
  </si>
  <si>
    <t>Módosított</t>
  </si>
  <si>
    <t>Teljesítés</t>
  </si>
  <si>
    <t>Önkorm.jogalkotás</t>
  </si>
  <si>
    <t>Épületüzemeltetés</t>
  </si>
  <si>
    <t>Intézménytakarítás</t>
  </si>
  <si>
    <t>Háziorvosi szolgálat</t>
  </si>
  <si>
    <t>Személyszállítás</t>
  </si>
  <si>
    <t>Anya és gyermekvéd.</t>
  </si>
  <si>
    <t>Zöldterületkezelés</t>
  </si>
  <si>
    <t>Útfenntartás</t>
  </si>
  <si>
    <t>Turizmus</t>
  </si>
  <si>
    <t>Köztemető fenntart.</t>
  </si>
  <si>
    <t>Közművelődés</t>
  </si>
  <si>
    <t>Önk.Igazgatás Harta</t>
  </si>
  <si>
    <t>Önk.Igazgatás Dt.</t>
  </si>
  <si>
    <t>Harta Nagyközség Önkormányzata 2014. évi bevételeinek előrányzata és teljesítése</t>
  </si>
  <si>
    <t>4/a. sz.melléklet</t>
  </si>
  <si>
    <t>Előirányzat-csoport/Kiemelt előirányzat</t>
  </si>
  <si>
    <t>Eredeti előirányzat</t>
  </si>
  <si>
    <t>Módosított előirányzat</t>
  </si>
  <si>
    <t>A 2014. évi teljesítés megbontása</t>
  </si>
  <si>
    <t>kötelező feladat</t>
  </si>
  <si>
    <t>önként vállalt feladat</t>
  </si>
  <si>
    <t>állami feladat</t>
  </si>
  <si>
    <t>I.MŰKÖDÉSI KÖLTSÉGVETÉS</t>
  </si>
  <si>
    <t>1.1.Önkormányzatok működési támogatásai</t>
  </si>
  <si>
    <t>Helyi önkormányzatok működésének ált. tám.</t>
  </si>
  <si>
    <t>Tel.önk.-ok egyes köznevelési feladatainak tám.</t>
  </si>
  <si>
    <t>Tel.önk.-ok szoc. és gyermekétk.feladatainak tám.</t>
  </si>
  <si>
    <t>Tel.önk.-ok kulturális feladatainak támogatása</t>
  </si>
  <si>
    <t>Működési célú központosított előirányzatok</t>
  </si>
  <si>
    <t>Helyi önk.ok kiegészítő támogatásai</t>
  </si>
  <si>
    <t>1.2.Egyéb működési c.támogatások ÁH-n belülről</t>
  </si>
  <si>
    <t>TB finanszírozás - Védőnő</t>
  </si>
  <si>
    <t>TB finanszírozás - Háziorvosi szolgálat</t>
  </si>
  <si>
    <t>Helyi önkormányzatok támogatása</t>
  </si>
  <si>
    <t>Építésügyi feladatok támogatása</t>
  </si>
  <si>
    <t>Rehab.pályázat bértámogatása</t>
  </si>
  <si>
    <t>TÁMOP Óvoda pályázat támogatása</t>
  </si>
  <si>
    <t>Közfoglalkoztatási program támogatása</t>
  </si>
  <si>
    <t>DAOP Belvíz pályázat támogatása</t>
  </si>
  <si>
    <t>Természetbeni támogatás (Erzsébet út.)</t>
  </si>
  <si>
    <t>Művelődési Ház pályázat támogatása</t>
  </si>
  <si>
    <t>Önkormányzati vagyonnal való gazdálkodás</t>
  </si>
  <si>
    <t>2. Közhatalmi bevételek</t>
  </si>
  <si>
    <t>2.1.Vagyoni típusú adók</t>
  </si>
  <si>
    <t>Építményadó</t>
  </si>
  <si>
    <t>2.2.Értékesítési és forgalmi adók</t>
  </si>
  <si>
    <t xml:space="preserve">Helyi iparűzési adó </t>
  </si>
  <si>
    <t>2.3.Gépjárműadók</t>
  </si>
  <si>
    <t>Belf.gépjármű adójának önk.-ot megillető része</t>
  </si>
  <si>
    <t>2.4.Egyéb áruhasználati és szolgáltatási adók</t>
  </si>
  <si>
    <t>Tartózkodás után fizetett idegenforgalmi adó</t>
  </si>
  <si>
    <t>Talajterhelési díj</t>
  </si>
  <si>
    <t>2.5.Egyéb közhatalmi bevételek</t>
  </si>
  <si>
    <t>Bírság, pótlék</t>
  </si>
  <si>
    <t>3.Működési bevételek</t>
  </si>
  <si>
    <t>3.1.Készletértékesítés</t>
  </si>
  <si>
    <t>3.2.Szolgáltatások ellenértéke</t>
  </si>
  <si>
    <t>3.3.Közvetített szolgáltatások ellenértéke</t>
  </si>
  <si>
    <t>3.4.Tulajdonosi bevételek</t>
  </si>
  <si>
    <t>3.5.Kiszámlázott általános forgalmi adó</t>
  </si>
  <si>
    <t>3.6.Ellátási díjak</t>
  </si>
  <si>
    <t>3.7.Kamatbevételek</t>
  </si>
  <si>
    <t>3.8.Egyéb működési bevételek</t>
  </si>
  <si>
    <t>II.FELHALMOZÁSI KÖLTSÉGVETÉS</t>
  </si>
  <si>
    <t>1.Felhalmozási bevételek</t>
  </si>
  <si>
    <t>2.Felhalmozási célú támogatások ÁH-n belülről</t>
  </si>
  <si>
    <t>2.1.Egyéb felhalmozási c.tám.ÁH-n belülről</t>
  </si>
  <si>
    <t>Zarándok pályázat támogatása</t>
  </si>
  <si>
    <t>JETA Iskola pályázat támogatása</t>
  </si>
  <si>
    <t>Művelődési Ház felújítás pályázat támogatása</t>
  </si>
  <si>
    <t>JETA Faluház pályázat támogatása</t>
  </si>
  <si>
    <t>2.2Felhalmozási célú önk-i támogatások</t>
  </si>
  <si>
    <t>Vis maior támogatás</t>
  </si>
  <si>
    <t>3.Egyéb felhalmozási célú átvett pénzeszközök</t>
  </si>
  <si>
    <t>A/TÁRGYÉVI KÖLTSÉGVETÉSI BEVÉTELEK (I+II)</t>
  </si>
  <si>
    <t>III.Finanszírozási bevételek</t>
  </si>
  <si>
    <t>1.Hitel-, kölcsönfelvétel ÁH-n kívülről</t>
  </si>
  <si>
    <t>2.Maradvány igénybevétele</t>
  </si>
  <si>
    <t>3.ÁH-on belüli megelőlegezések</t>
  </si>
  <si>
    <t>B/FINANSZÍROZÁSI BEVÉTELEK</t>
  </si>
  <si>
    <t>BEVÉTELEK ÖSSZESEN (A+B)</t>
  </si>
  <si>
    <t>Harta Nagyközség Önkormányzata 2014. évi kiadásainak előrányzata és teljesítése</t>
  </si>
  <si>
    <t>4/b. sz.melléklet</t>
  </si>
  <si>
    <t>2.Munkaadókat terhelő járulékok és szoc.hj.adó</t>
  </si>
  <si>
    <t>3.Dologi kiadások</t>
  </si>
  <si>
    <t>3.1.Készletbeszerzés</t>
  </si>
  <si>
    <t>Szakmai anyagok beszerzése</t>
  </si>
  <si>
    <t>Üzemeltetési anyagok beszerzése</t>
  </si>
  <si>
    <t>3.2.Kommunikációs szolgáltatások</t>
  </si>
  <si>
    <t>Informatikai szolgáltatások igénybevétele</t>
  </si>
  <si>
    <t>Egyéb kommunikációs szolgáltatások</t>
  </si>
  <si>
    <t>3.3.Szolgáltatási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</si>
  <si>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</si>
  <si>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</si>
  <si>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</si>
  <si>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</si>
  <si>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</si>
  <si>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</si>
  <si>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</si>
  <si>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3.4.Kiküldetések kiadásai</t>
  </si>
  <si>
    <t>3.5.Különféle befizetések és egyéb dologi kiadások</t>
  </si>
  <si>
    <t>ÁFA</t>
  </si>
  <si>
    <t>ÁFA befizetés</t>
  </si>
  <si>
    <t>Kamatkiadások</t>
  </si>
  <si>
    <t>Egyéb dologi kiadások</t>
  </si>
  <si>
    <t>4.Ellátottak pénzbeli juttatásai</t>
  </si>
  <si>
    <t>Családi támogatások</t>
  </si>
  <si>
    <t>Betegséggel kapcsolatos ellátások</t>
  </si>
  <si>
    <t>Foglalkoztatással, munkanélküliséggel kapcs.ell.</t>
  </si>
  <si>
    <t>Lakhatással kapcsolatos ellátások</t>
  </si>
  <si>
    <t>Intézményi ellátottak pénbeli juttatásai</t>
  </si>
  <si>
    <t>Egyéb nem intézményi ellátások</t>
  </si>
  <si>
    <t>5.Egyéb működési célú kiadások</t>
  </si>
  <si>
    <t>Elvonások és befizetések</t>
  </si>
  <si>
    <t>Egyéb működési célú támogatások ÁH-n belülre</t>
  </si>
  <si>
    <t>Egyéb működési célú támogatások ÁH-n kívülre</t>
  </si>
  <si>
    <t>Tartalékok</t>
  </si>
  <si>
    <t>II.Felhalmozási költségvetés</t>
  </si>
  <si>
    <t>1.Beruházások</t>
  </si>
  <si>
    <t>2.Felújítások</t>
  </si>
  <si>
    <t>3.Egyéb felhalmozási célú kiadások</t>
  </si>
  <si>
    <t>Egyéb felhalm.célú támogatások ÁH-n belülre</t>
  </si>
  <si>
    <t>Egyéb felhalm.célú támogatások ÁH-n kívülre</t>
  </si>
  <si>
    <t>A/KÖLTSÉGVETÉSI KIADÁSOK (I+II)</t>
  </si>
  <si>
    <t>III.Finanszírozási kiadások</t>
  </si>
  <si>
    <t>1.Központi, irányítószervi támogatás folyósítása</t>
  </si>
  <si>
    <t>2.ÁH-n belüli megelőlegezések visszafizetése</t>
  </si>
  <si>
    <t>3.Hitel-, kölcsöntörlesztés ÁH-n kívülre</t>
  </si>
  <si>
    <t>B/FINANSZÍROZÁSI KIADÁSOK</t>
  </si>
  <si>
    <t>KIADÁSOK ÖSSZESEN (A+B)</t>
  </si>
  <si>
    <t>4/c. sz.melléklet</t>
  </si>
  <si>
    <t>Harta Nagyközség Önkormányzata 2014. évi beruházási kiadásainak teljesítése</t>
  </si>
  <si>
    <t>Beruházás  megnevezése</t>
  </si>
  <si>
    <t>Eredeti ei.</t>
  </si>
  <si>
    <t>Mód.ei.</t>
  </si>
  <si>
    <t>Immateriális javak beszerzése, létesítése</t>
  </si>
  <si>
    <t>TÁMOP Óvoda pályázat - jógyakorlat</t>
  </si>
  <si>
    <t>DAOP Belvíz pályázat - tanulmány, terv</t>
  </si>
  <si>
    <t>Ingatlanok beszerzése, létesítése</t>
  </si>
  <si>
    <t>Zarándok pályázat - szálláshely</t>
  </si>
  <si>
    <t xml:space="preserve">DAOP Belvíz pályázat </t>
  </si>
  <si>
    <t>Duna-sziget ingatlan vásárlás</t>
  </si>
  <si>
    <t>Egyéb tárgyi eszközök beszerzése</t>
  </si>
  <si>
    <t>Múzeum - zongora</t>
  </si>
  <si>
    <t>Jogalkotás - nyomtató</t>
  </si>
  <si>
    <t>Kisértékű tárgyi eszközök beszerzése</t>
  </si>
  <si>
    <t>JETA Faluház eszközbeszerzés</t>
  </si>
  <si>
    <t>Műv.Ház pályázat eszközbeszerzés</t>
  </si>
  <si>
    <t>Közfoglalkoztatás fűkasza</t>
  </si>
  <si>
    <t>Közfoglalkoztatás szivattyú</t>
  </si>
  <si>
    <t>Beruházási c.előzetesen felszámított ÁFA</t>
  </si>
  <si>
    <t>BERUHÁZÁSOK ÖSSZESEN:</t>
  </si>
  <si>
    <t>4/d. sz.melléklet</t>
  </si>
  <si>
    <t>Harta Nagyközség Önkormányzata 2014. évi felújítási kiadásainak teljesítése</t>
  </si>
  <si>
    <t>Ingatlanok felújítása</t>
  </si>
  <si>
    <t>Zarándok pályázat - Vízi túrázók szoc. épülete</t>
  </si>
  <si>
    <t>JETA pályázat - Iskola A épület felújítása</t>
  </si>
  <si>
    <t>Útfelújítás</t>
  </si>
  <si>
    <t>Faluház fűtéskorszerűsítés</t>
  </si>
  <si>
    <t>Zeneiskola fűtéskorszerűsítés</t>
  </si>
  <si>
    <t>Művelődési Ház épületének felújítása</t>
  </si>
  <si>
    <t>JETA Pályázat - Faluház felújítása</t>
  </si>
  <si>
    <t>Nyári gát, Szigeti út felújítása</t>
  </si>
  <si>
    <t>Gumitégla játszótér</t>
  </si>
  <si>
    <t>Egyéb tárgyi eszközök felújítása</t>
  </si>
  <si>
    <t>Kamerarendszer</t>
  </si>
  <si>
    <t>Felújítási c.előzetesen felszámított ÁFA</t>
  </si>
  <si>
    <t>Felújítások összesen:</t>
  </si>
  <si>
    <t>Harta Nagyközség Önkormányzata 2014. évi létszámának alakulása</t>
  </si>
  <si>
    <t>4/e. sz.melléklet</t>
  </si>
  <si>
    <t>Szakmai (fő)</t>
  </si>
  <si>
    <t>Intézményüzemeltetés (fő)</t>
  </si>
  <si>
    <t>Közfoglalkoztatottak (fő)</t>
  </si>
  <si>
    <t>Mód.</t>
  </si>
  <si>
    <t>I</t>
  </si>
  <si>
    <t>J</t>
  </si>
  <si>
    <t>Hartai Közös Önkormányzati Hivatal 2014. évi bevételeinek előrányzata és teljesítése</t>
  </si>
  <si>
    <t>5/a. sz.melléklet</t>
  </si>
  <si>
    <t>Országgyűlési választás támogatása</t>
  </si>
  <si>
    <t>EU Parlamenti választás támogatása</t>
  </si>
  <si>
    <t>Önkormányzati választás támogatása</t>
  </si>
  <si>
    <t>Nemzetiségi önkormányzati választás támogatása</t>
  </si>
  <si>
    <t>2.1.Egyéb közhatalmi bevételek</t>
  </si>
  <si>
    <t>Kifüggesztés díja</t>
  </si>
  <si>
    <t>Házasságkötés díja</t>
  </si>
  <si>
    <t>3.1.Kiszámlázott általános forgalmi adó</t>
  </si>
  <si>
    <t>3.2.Egyéb működési bevételek</t>
  </si>
  <si>
    <t>3.Központ, irányítószervi támogatás</t>
  </si>
  <si>
    <t>Hartai Közös Önkormányzati Hivatal 2014. évi kiadásainak előrányzata és teljesítése</t>
  </si>
  <si>
    <t>5/b. sz.melléklet</t>
  </si>
  <si>
    <t>2.Hitel-, kölcsöntörlesztés ÁH-n kívülre</t>
  </si>
  <si>
    <t>5/c. sz.melléklet</t>
  </si>
  <si>
    <t>Hartai Közös Önkormányzati Hivatal 2014. évi beruházási kiadásainak teljesítése</t>
  </si>
  <si>
    <t>Nyomtató</t>
  </si>
  <si>
    <t>Informatikai rendszer fejlesztése</t>
  </si>
  <si>
    <t>Hartai Közös Önkormányzati Hivatal 2014. évi létszámának alakulása</t>
  </si>
  <si>
    <t>5/d. sz.melléklet</t>
  </si>
  <si>
    <t>Hartai Közös Önk.-i Hivatal</t>
  </si>
  <si>
    <t>Európai uniós támogatással megvalósuló projektek bevételei, kiadásai                       2014. évi teljesítés</t>
  </si>
  <si>
    <t xml:space="preserve">6. sz.melléklet </t>
  </si>
  <si>
    <t>EU-s projekt megnevezése:</t>
  </si>
  <si>
    <t>"Óvodafejlesztés Hartán és Dunatetétlenen"</t>
  </si>
  <si>
    <t>Azonosító:</t>
  </si>
  <si>
    <t>TÁMOP-3.1.11-12/2-2012-0037</t>
  </si>
  <si>
    <t>Ezer forintban</t>
  </si>
  <si>
    <t>Források</t>
  </si>
  <si>
    <t>2012.</t>
  </si>
  <si>
    <t>2013.</t>
  </si>
  <si>
    <t>2014.</t>
  </si>
  <si>
    <t>2014.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</si>
  <si>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</si>
  <si>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</si>
  <si>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</si>
  <si>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</si>
  <si>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</si>
  <si>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</si>
  <si>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</si>
  <si>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</si>
  <si>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</si>
  <si>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Dologi kiadások</t>
  </si>
  <si>
    <t>Beruházások, beszerzések</t>
  </si>
  <si>
    <t>Felújítások</t>
  </si>
  <si>
    <t>"A Magyar Zarándokút dél-alföldi szakaszának fejlesztése a kulturális-történelmi-szakrális örökség vallási célú hasznosításával, egységes kulturális tematikus út létrehozása az Ősi Árpád-kori út térségében"</t>
  </si>
  <si>
    <t>DAOP-2.1.1/G-11-k2-2012-0001</t>
  </si>
  <si>
    <t>Felújítás</t>
  </si>
  <si>
    <t>"Vízvédelmi rendszerek fejlesztése a Kalocsai kistérségben"</t>
  </si>
  <si>
    <t>DAOP-5.2.1/A-11-2011-0014</t>
  </si>
  <si>
    <t>EMVA "Művelődési Ház és Könyvtár épületének felújítása"</t>
  </si>
  <si>
    <t xml:space="preserve">Többéves kihatással járó döntések számszerűsítése évenkénti bontásban és összesítve </t>
  </si>
  <si>
    <t xml:space="preserve">7. sz.melléklet </t>
  </si>
  <si>
    <t xml:space="preserve"> Ezer forintban</t>
  </si>
  <si>
    <t>Kötelezettség tárgya</t>
  </si>
  <si>
    <t>feladat-ellátáshelye</t>
  </si>
  <si>
    <t>lejárata</t>
  </si>
  <si>
    <t>Kiadás vonzata évenként</t>
  </si>
  <si>
    <t>2015.</t>
  </si>
  <si>
    <t>2016.</t>
  </si>
  <si>
    <t>2017.</t>
  </si>
  <si>
    <t>2018.</t>
  </si>
  <si>
    <t>ÖSSZESEN</t>
  </si>
  <si>
    <t>1.</t>
  </si>
  <si>
    <t>Démász közvilágítás</t>
  </si>
  <si>
    <t>Önk.</t>
  </si>
  <si>
    <t>2.</t>
  </si>
  <si>
    <t>Közvilágítás-üzemeltetés</t>
  </si>
  <si>
    <t>3.</t>
  </si>
  <si>
    <t>Ártalmatlanítás (Septox)</t>
  </si>
  <si>
    <t>hat.-lan idejű</t>
  </si>
  <si>
    <t>4.</t>
  </si>
  <si>
    <t>Babakötvény</t>
  </si>
  <si>
    <t>5.</t>
  </si>
  <si>
    <t>Személy juttatás és járulék</t>
  </si>
  <si>
    <t>Önk.+Hiv.</t>
  </si>
  <si>
    <t>6.</t>
  </si>
  <si>
    <t>E-közig. Szolgáltatás</t>
  </si>
  <si>
    <t>Hivatal</t>
  </si>
  <si>
    <t>7.</t>
  </si>
  <si>
    <t>Opten online jogtár</t>
  </si>
  <si>
    <t>8.</t>
  </si>
  <si>
    <t>Fénymásoló-lízing</t>
  </si>
  <si>
    <t>9.</t>
  </si>
  <si>
    <t>ÖSSZESEN:</t>
  </si>
  <si>
    <t>10 460</t>
  </si>
  <si>
    <t>Harta Nagyközség Önkormányzatának 2015-2017. évekre tervezett összevont költségvetésének keretszámai főbb csoportokban</t>
  </si>
  <si>
    <t>1. tájékoztató tábla</t>
  </si>
  <si>
    <t>Bevételi jogcímek</t>
  </si>
  <si>
    <t>19</t>
  </si>
  <si>
    <t>2. Munkaadókat terhelő járulékok és szoc. hozzájárulási adó</t>
  </si>
  <si>
    <t xml:space="preserve">     8.1. Egyéb felhalmozási célú támogatások ÁH-n belülre</t>
  </si>
  <si>
    <t xml:space="preserve">     8.2. Egyéb felhalmozási célú támogatások ÁH-n kívülre</t>
  </si>
  <si>
    <t xml:space="preserve">* 9. SZ. MELLÉKLET                                            </t>
  </si>
  <si>
    <t>Harta Nagyközség Önkormányzat és az általa irányított költségvetési szerv 2014. évi költségvetési maradványának megállapítása</t>
  </si>
  <si>
    <t>Bankszámlák</t>
  </si>
  <si>
    <t>Pénztár</t>
  </si>
  <si>
    <t>2014. évi záró pénzkészlet</t>
  </si>
  <si>
    <t>Sajátos eszközoldali elszámolások</t>
  </si>
  <si>
    <t>Forgótőke elszámolása</t>
  </si>
  <si>
    <t>Egyéb kapott előleg</t>
  </si>
  <si>
    <t>Más szervezetet megillető bevétel</t>
  </si>
  <si>
    <t>Módosító tételek</t>
  </si>
  <si>
    <t>Költségvetési maradvány</t>
  </si>
  <si>
    <t>* Módosította a 14/2015 (X.01.) önkormányzati rendelet 1. §-a</t>
  </si>
  <si>
    <t xml:space="preserve">   Harta Nagyközség Önkormányzat 2014.évi vagyonának megoszlása forgalomképesség szerint</t>
  </si>
  <si>
    <t xml:space="preserve">KIMUTATÁS                                                                    ezer Ft      </t>
  </si>
  <si>
    <t>Forgalomképtelen</t>
  </si>
  <si>
    <t xml:space="preserve">Nemzetgazdasági szempontból kiemelt jel.nemz.vagyon* </t>
  </si>
  <si>
    <t>Korl. forgalomképes</t>
  </si>
  <si>
    <t>Üzleti vagyon</t>
  </si>
  <si>
    <t>Bruttó</t>
  </si>
  <si>
    <t>Nettó</t>
  </si>
  <si>
    <t xml:space="preserve">Immateriális javak </t>
  </si>
  <si>
    <t>Ingatlanok és kapcsolódó vagyoni értékű jogok</t>
  </si>
  <si>
    <t>Gépek berendezések, felszerelések, járművek</t>
  </si>
  <si>
    <t>Tenyászállatok</t>
  </si>
  <si>
    <t>Beruházások, felújítások</t>
  </si>
  <si>
    <t>Tárgyi eszközök</t>
  </si>
  <si>
    <t>Tartós részesedések</t>
  </si>
  <si>
    <t>Tartós hitelviszonyt megtestesítő értékpapírok</t>
  </si>
  <si>
    <t>Befektetett pénzügyi eszközök értékhelyesbítése</t>
  </si>
  <si>
    <t xml:space="preserve">Befektetett pénzügyi eszközök </t>
  </si>
  <si>
    <t>NEMZETI VAGYONBA TARTOZÓ BEFEKTETETT ESZKÖZÖK</t>
  </si>
  <si>
    <t>Készletek</t>
  </si>
  <si>
    <t>Értékpapírok</t>
  </si>
  <si>
    <t>NEMZETI VAGYONBA TARTOZÓ FORGÓESZKÖZÖK</t>
  </si>
  <si>
    <t>Hosszú lejáratú betétek</t>
  </si>
  <si>
    <t>Pénztárak, csekkek, betétkönyvek</t>
  </si>
  <si>
    <t>Forintszámlák</t>
  </si>
  <si>
    <t>Devizaszámlák</t>
  </si>
  <si>
    <t>Idegen pénzeszközök</t>
  </si>
  <si>
    <t>Pénzeszközök</t>
  </si>
  <si>
    <t>Költségvetési évben esedékes követelések</t>
  </si>
  <si>
    <t>Költségvetési évet követően esedékes követelések</t>
  </si>
  <si>
    <t>Követelések</t>
  </si>
  <si>
    <t>Egyéb sajátos eszközoldali elszámolások</t>
  </si>
  <si>
    <t>Aktív időbeli elhatárolások</t>
  </si>
  <si>
    <t>ESZKÖZÖK ÖSSZESEN</t>
  </si>
  <si>
    <t>A vagyonkimutatásban szereplő ingatlanvagyon számviteli nyilvántartás szerinti bruttó értékének és az ingatlan vagyonkataszteri nyilvántarásban szerplő ingatlanvagyon bruttó értékének egyezősége biztosított.</t>
  </si>
  <si>
    <t xml:space="preserve">   Kimutatás Harta Nagyközség Önkormányzata 2014. évi vagyonáról költségvetési szervenként</t>
  </si>
  <si>
    <t xml:space="preserve">10/a.sz.melléklet </t>
  </si>
  <si>
    <t>Befektetett eszközök</t>
  </si>
  <si>
    <t>Befektetett eszközök összesen</t>
  </si>
  <si>
    <t>Forgó-eszközök</t>
  </si>
  <si>
    <t>Pénz- eszközök</t>
  </si>
  <si>
    <t>Egyéb sajátos eszközold.elsz.</t>
  </si>
  <si>
    <t>Aktív időbeli elhat.</t>
  </si>
  <si>
    <t>Eszközök összesen</t>
  </si>
  <si>
    <t>Tárgyi eszközök és immateriális javak</t>
  </si>
  <si>
    <t>Nettó értékből</t>
  </si>
  <si>
    <t>Tárgyi eszközök érték- helyesbítése</t>
  </si>
  <si>
    <t>Befektetett pénzügyi eszközök</t>
  </si>
  <si>
    <t>Üzemeltetésre átadott eszközök</t>
  </si>
  <si>
    <t>Bruttó érték</t>
  </si>
  <si>
    <t>Nettó érték</t>
  </si>
  <si>
    <t>Immat.javak</t>
  </si>
  <si>
    <t>Ingatlanok</t>
  </si>
  <si>
    <t>Gépek, ber.felsz.</t>
  </si>
  <si>
    <t>Beruházások</t>
  </si>
  <si>
    <t>K</t>
  </si>
  <si>
    <t>L</t>
  </si>
  <si>
    <t>M</t>
  </si>
  <si>
    <t>O</t>
  </si>
  <si>
    <t>Közös Hivatal</t>
  </si>
  <si>
    <t>Harta Nagyközség Önkormányzata</t>
  </si>
  <si>
    <t>ÖNKORMÁNYZAT (ÖSSZEVONT) ÖSSZESEN</t>
  </si>
  <si>
    <t xml:space="preserve">10/b. sz. melléklet </t>
  </si>
  <si>
    <t>Harta Nagyközség Önkormányzat vagyonkimutatása a 0-ra leírt használatban lévő eszközök állományáról</t>
  </si>
  <si>
    <t>Bruttó érték 2014.december 31-én</t>
  </si>
  <si>
    <t>Immat.javak.</t>
  </si>
  <si>
    <t>Gépek,berendezések, felszerelések, járművek</t>
  </si>
  <si>
    <t>Üzemeltetésre átadott eszk.</t>
  </si>
  <si>
    <t xml:space="preserve">10/c. sz. melléklet </t>
  </si>
  <si>
    <t>Harta Nagyközség Önkormányzat vagyonkimutatása a 0-ra leírt használaton kívüli eszközök állományáról</t>
  </si>
  <si>
    <t>Harta Nagyközség Önkormányzata 0-ra leírt használaton kívüli eszközökkel nem rendelkezik.</t>
  </si>
  <si>
    <t>10/d. sz. melléklet</t>
  </si>
  <si>
    <t>Harta Nagyközség Önkormányzat  a mérlegben értékkel nem szereplő kötelezettségei és függő követelései</t>
  </si>
  <si>
    <t>Támogatási célú előlegekkel kapcsolatos elszámolási követelések</t>
  </si>
  <si>
    <t>Egyéb függő követelések</t>
  </si>
  <si>
    <t>Biztos jövőbeni) követelések</t>
  </si>
  <si>
    <t xml:space="preserve"> </t>
  </si>
  <si>
    <t>Függő és bizos (jövőbeni) követelések: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</si>
  <si>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</si>
  <si>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</si>
  <si>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</si>
  <si>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</si>
  <si>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</si>
  <si>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kötelezettségek:</t>
  </si>
  <si>
    <t>Harta Nagyközség Önkormányzata az EU-s támogatással megvalósult Projektek esetében 2014. december 31-én nem rendelkezett el nem számolt támogatás-előleggel.</t>
  </si>
  <si>
    <t xml:space="preserve">10/e. sz. melléklet </t>
  </si>
  <si>
    <t>Harta Nagyközség Önkormányzat tulajdonában lévő érték nélkül nyilvántartott eszközök</t>
  </si>
  <si>
    <t>Intézmény megnevezése</t>
  </si>
  <si>
    <t>Eszköz megnevezése</t>
  </si>
  <si>
    <t>Mennyiség (db)</t>
  </si>
  <si>
    <t>Megjegyzés</t>
  </si>
  <si>
    <t>Gallé alkotások</t>
  </si>
  <si>
    <t>Helytörténeti gyűjtemény</t>
  </si>
  <si>
    <t>A 61 db alkotás tételei megtekinthetőek a Hivatalban vezetett nyilvántartásban.</t>
  </si>
  <si>
    <t xml:space="preserve">11. sz. melléklet </t>
  </si>
  <si>
    <t>Harta Nagyközség Önkormányzata 2014. évi fejlesztési céljai, melyek megvalósításához a Stabilitási törvény szerinti adósságot keletkeztető ügylet válik vagy válhat szükségessé</t>
  </si>
  <si>
    <t>Harta Nagyközség Önkormányzata 2014. évben nem valósított meg olyan fejlesztést, melyhez a Stabilitási törvény szerinti adósságot keletkeztető ügylet vált szükségessé.</t>
  </si>
  <si>
    <t xml:space="preserve">11/a.sz. melléklet </t>
  </si>
  <si>
    <t>Harta Nagyközség Önkormányzat   a Stabilitási törvény 3. § szerinti adósságot keletkeztető ügyletekből és kezességvállalásokból fennálló kötelezettségei</t>
  </si>
  <si>
    <t xml:space="preserve">Harta Nagyközség Önkormányzata nem rendelkezik a Stabilitási törvény 3. §-a szerinti adósságot keletkeztető ügyletekből és kezességvállalásokból fennálló kötelezettségekkel. </t>
  </si>
  <si>
    <t xml:space="preserve">12. sz. melléklet </t>
  </si>
  <si>
    <t>Harta Nagyközség Önkormányzat tulajdonában álló gazdálkodó szervezetek működéséből származó kötelezettségek</t>
  </si>
  <si>
    <t>Harta Nagyközség Önkormányzat tulajdonában álló gazdálkodó szervezetek működéséből származó kötelezettségekkel 2014. évben nem rendelkezett.</t>
  </si>
  <si>
    <t xml:space="preserve">13. sz. melléklet </t>
  </si>
  <si>
    <t>Harta Nagyközség Önkormányzata gazdasági társaságokban lévő részesedései 2014. december 31-én</t>
  </si>
  <si>
    <t>Gazdasági társaság neve</t>
  </si>
  <si>
    <t>részesedés mennyisége (%)</t>
  </si>
  <si>
    <t>részesedés értéke (E Ft)</t>
  </si>
  <si>
    <t>Izsák-kom Nonprofit Kft.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</si>
</sst>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#"/>
    <numFmt numFmtId="168" formatCode="@"/>
    <numFmt numFmtId="169" formatCode="#,##0"/>
    <numFmt numFmtId="170" formatCode="#"/>
    <numFmt numFmtId="171" formatCode="#,##0&quot; Ft&quot;;[RED]\-#,##0&quot; Ft&quot;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 CE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Tahoma"/>
      <family val="2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i/>
      <sz val="12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b/>
      <sz val="9"/>
      <color indexed="8"/>
      <name val="Calibri"/>
      <family val="2"/>
    </font>
    <font>
      <b/>
      <sz val="8"/>
      <name val="Arial CE"/>
      <family val="2"/>
    </font>
    <font>
      <b/>
      <sz val="8"/>
      <color indexed="8"/>
      <name val="Arial"/>
      <family val="2"/>
    </font>
    <font>
      <b/>
      <sz val="9"/>
      <name val="Arial CE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1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5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readingOrder="1"/>
    </xf>
    <xf numFmtId="166" fontId="3" fillId="0" borderId="0" xfId="15" applyNumberFormat="1" applyFont="1" applyFill="1" applyBorder="1" applyAlignment="1" applyProtection="1">
      <alignment horizontal="center"/>
      <protection/>
    </xf>
    <xf numFmtId="164" fontId="4" fillId="0" borderId="0" xfId="0" applyFont="1" applyBorder="1" applyAlignment="1">
      <alignment horizontal="center"/>
    </xf>
    <xf numFmtId="167" fontId="6" fillId="0" borderId="0" xfId="22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readingOrder="1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7" fillId="0" borderId="1" xfId="0" applyFont="1" applyFill="1" applyBorder="1" applyAlignment="1" applyProtection="1">
      <alignment horizontal="right"/>
      <protection/>
    </xf>
    <xf numFmtId="164" fontId="6" fillId="0" borderId="2" xfId="22" applyFont="1" applyFill="1" applyBorder="1" applyAlignment="1" applyProtection="1">
      <alignment horizontal="center" vertical="center" wrapText="1"/>
      <protection/>
    </xf>
    <xf numFmtId="164" fontId="6" fillId="0" borderId="3" xfId="22" applyFont="1" applyFill="1" applyBorder="1" applyAlignment="1" applyProtection="1">
      <alignment horizontal="center" vertical="center" wrapText="1"/>
      <protection/>
    </xf>
    <xf numFmtId="164" fontId="6" fillId="0" borderId="4" xfId="22" applyFont="1" applyFill="1" applyBorder="1" applyAlignment="1" applyProtection="1">
      <alignment horizontal="center" vertical="center" wrapText="1" readingOrder="1"/>
      <protection/>
    </xf>
    <xf numFmtId="164" fontId="6" fillId="0" borderId="5" xfId="22" applyFont="1" applyFill="1" applyBorder="1" applyAlignment="1" applyProtection="1">
      <alignment horizontal="center" vertical="center" wrapText="1"/>
      <protection/>
    </xf>
    <xf numFmtId="164" fontId="6" fillId="0" borderId="6" xfId="22" applyFont="1" applyFill="1" applyBorder="1" applyAlignment="1" applyProtection="1">
      <alignment horizontal="center" vertical="center" wrapText="1"/>
      <protection/>
    </xf>
    <xf numFmtId="164" fontId="6" fillId="0" borderId="7" xfId="22" applyFont="1" applyFill="1" applyBorder="1" applyAlignment="1" applyProtection="1">
      <alignment horizontal="center" vertical="center" wrapText="1" readingOrder="1"/>
      <protection/>
    </xf>
    <xf numFmtId="164" fontId="6" fillId="0" borderId="8" xfId="22" applyFont="1" applyFill="1" applyBorder="1" applyAlignment="1" applyProtection="1">
      <alignment horizontal="center" vertical="center" wrapText="1" readingOrder="1"/>
      <protection/>
    </xf>
    <xf numFmtId="168" fontId="6" fillId="0" borderId="9" xfId="22" applyNumberFormat="1" applyFont="1" applyFill="1" applyBorder="1" applyAlignment="1" applyProtection="1">
      <alignment horizontal="center" vertical="center" wrapText="1"/>
      <protection/>
    </xf>
    <xf numFmtId="164" fontId="2" fillId="0" borderId="10" xfId="22" applyFont="1" applyFill="1" applyBorder="1" applyAlignment="1" applyProtection="1">
      <alignment horizontal="left" vertical="center" wrapText="1" indent="1"/>
      <protection/>
    </xf>
    <xf numFmtId="167" fontId="2" fillId="0" borderId="11" xfId="22" applyNumberFormat="1" applyFont="1" applyFill="1" applyBorder="1" applyAlignment="1" applyProtection="1">
      <alignment horizontal="right" vertical="center" wrapText="1" readingOrder="1"/>
      <protection locked="0"/>
    </xf>
    <xf numFmtId="167" fontId="2" fillId="0" borderId="12" xfId="22" applyNumberFormat="1" applyFont="1" applyFill="1" applyBorder="1" applyAlignment="1" applyProtection="1">
      <alignment horizontal="right" vertical="center" wrapText="1" readingOrder="1"/>
      <protection locked="0"/>
    </xf>
    <xf numFmtId="169" fontId="2" fillId="0" borderId="11" xfId="22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11" xfId="22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12" xfId="22" applyNumberFormat="1" applyFont="1" applyFill="1" applyBorder="1" applyAlignment="1" applyProtection="1">
      <alignment horizontal="right" vertical="center" wrapText="1" readingOrder="1"/>
      <protection locked="0"/>
    </xf>
    <xf numFmtId="169" fontId="2" fillId="0" borderId="12" xfId="22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0" xfId="22" applyFont="1" applyFill="1" applyBorder="1" applyAlignment="1" applyProtection="1">
      <alignment horizontal="left" vertical="center" wrapText="1" indent="1"/>
      <protection/>
    </xf>
    <xf numFmtId="167" fontId="6" fillId="0" borderId="11" xfId="22" applyNumberFormat="1" applyFont="1" applyFill="1" applyBorder="1" applyAlignment="1" applyProtection="1">
      <alignment horizontal="right" vertical="center" wrapText="1" readingOrder="1"/>
      <protection locked="0"/>
    </xf>
    <xf numFmtId="167" fontId="6" fillId="0" borderId="12" xfId="22" applyNumberFormat="1" applyFont="1" applyFill="1" applyBorder="1" applyAlignment="1" applyProtection="1">
      <alignment horizontal="right" vertical="center" wrapText="1" readingOrder="1"/>
      <protection locked="0"/>
    </xf>
    <xf numFmtId="164" fontId="6" fillId="2" borderId="9" xfId="22" applyFont="1" applyFill="1" applyBorder="1" applyAlignment="1" applyProtection="1">
      <alignment horizontal="center" vertical="center" wrapText="1"/>
      <protection/>
    </xf>
    <xf numFmtId="164" fontId="6" fillId="2" borderId="10" xfId="22" applyFont="1" applyFill="1" applyBorder="1" applyAlignment="1" applyProtection="1">
      <alignment horizontal="left" vertical="center" wrapText="1" indent="1"/>
      <protection/>
    </xf>
    <xf numFmtId="167" fontId="6" fillId="2" borderId="11" xfId="22" applyNumberFormat="1" applyFont="1" applyFill="1" applyBorder="1" applyAlignment="1" applyProtection="1">
      <alignment horizontal="right" vertical="center" wrapText="1" readingOrder="1"/>
      <protection/>
    </xf>
    <xf numFmtId="167" fontId="6" fillId="2" borderId="12" xfId="22" applyNumberFormat="1" applyFont="1" applyFill="1" applyBorder="1" applyAlignment="1" applyProtection="1">
      <alignment horizontal="right" vertical="center" wrapText="1" readingOrder="1"/>
      <protection/>
    </xf>
    <xf numFmtId="164" fontId="3" fillId="2" borderId="0" xfId="0" applyFont="1" applyFill="1" applyAlignment="1">
      <alignment/>
    </xf>
    <xf numFmtId="164" fontId="8" fillId="0" borderId="10" xfId="22" applyFont="1" applyFill="1" applyBorder="1" applyAlignment="1" applyProtection="1">
      <alignment horizontal="left" vertical="center" wrapText="1" indent="1"/>
      <protection/>
    </xf>
    <xf numFmtId="167" fontId="2" fillId="0" borderId="11" xfId="22" applyNumberFormat="1" applyFont="1" applyFill="1" applyBorder="1" applyAlignment="1" applyProtection="1">
      <alignment horizontal="right" vertical="center" wrapText="1" readingOrder="1"/>
      <protection/>
    </xf>
    <xf numFmtId="164" fontId="2" fillId="0" borderId="13" xfId="22" applyFont="1" applyFill="1" applyBorder="1" applyAlignment="1" applyProtection="1">
      <alignment horizontal="left" vertical="center" wrapText="1" indent="6"/>
      <protection/>
    </xf>
    <xf numFmtId="164" fontId="2" fillId="0" borderId="10" xfId="22" applyFont="1" applyFill="1" applyBorder="1" applyAlignment="1" applyProtection="1">
      <alignment horizontal="left" vertical="center" wrapText="1" indent="6"/>
      <protection/>
    </xf>
    <xf numFmtId="164" fontId="2" fillId="0" borderId="10" xfId="22" applyFont="1" applyFill="1" applyBorder="1" applyAlignment="1" applyProtection="1">
      <alignment horizontal="left" vertical="center" wrapText="1" indent="2"/>
      <protection/>
    </xf>
    <xf numFmtId="169" fontId="6" fillId="2" borderId="12" xfId="22" applyNumberFormat="1" applyFont="1" applyFill="1" applyBorder="1" applyAlignment="1" applyProtection="1">
      <alignment horizontal="right" vertical="center" wrapText="1" readingOrder="1"/>
      <protection/>
    </xf>
    <xf numFmtId="164" fontId="6" fillId="0" borderId="10" xfId="22" applyFont="1" applyFill="1" applyBorder="1" applyAlignment="1" applyProtection="1">
      <alignment horizontal="left" vertical="center" wrapText="1" indent="2"/>
      <protection/>
    </xf>
    <xf numFmtId="167" fontId="6" fillId="2" borderId="12" xfId="22" applyNumberFormat="1" applyFont="1" applyFill="1" applyBorder="1" applyAlignment="1" applyProtection="1">
      <alignment horizontal="right" vertical="center" wrapText="1" readingOrder="1"/>
      <protection locked="0"/>
    </xf>
    <xf numFmtId="164" fontId="9" fillId="0" borderId="10" xfId="22" applyFont="1" applyFill="1" applyBorder="1" applyAlignment="1" applyProtection="1">
      <alignment horizontal="left" vertical="center" wrapText="1" indent="2"/>
      <protection/>
    </xf>
    <xf numFmtId="164" fontId="2" fillId="0" borderId="11" xfId="22" applyFont="1" applyFill="1" applyBorder="1" applyAlignment="1" applyProtection="1">
      <alignment horizontal="left" vertical="center" wrapText="1" indent="1"/>
      <protection/>
    </xf>
    <xf numFmtId="167" fontId="2" fillId="0" borderId="14" xfId="22" applyNumberFormat="1" applyFont="1" applyFill="1" applyBorder="1" applyAlignment="1" applyProtection="1">
      <alignment horizontal="right" vertical="center" wrapText="1" readingOrder="1"/>
      <protection locked="0"/>
    </xf>
    <xf numFmtId="167" fontId="2" fillId="0" borderId="15" xfId="22" applyNumberFormat="1" applyFont="1" applyFill="1" applyBorder="1" applyAlignment="1" applyProtection="1">
      <alignment horizontal="right" vertical="center" wrapText="1" readingOrder="1"/>
      <protection locked="0"/>
    </xf>
    <xf numFmtId="169" fontId="6" fillId="0" borderId="11" xfId="22" applyNumberFormat="1" applyFont="1" applyFill="1" applyBorder="1" applyAlignment="1" applyProtection="1">
      <alignment horizontal="right" vertical="center" wrapText="1" readingOrder="1"/>
      <protection/>
    </xf>
    <xf numFmtId="167" fontId="6" fillId="0" borderId="11" xfId="22" applyNumberFormat="1" applyFont="1" applyFill="1" applyBorder="1" applyAlignment="1" applyProtection="1">
      <alignment horizontal="right" vertical="center" wrapText="1" readingOrder="1"/>
      <protection/>
    </xf>
    <xf numFmtId="169" fontId="6" fillId="0" borderId="11" xfId="22" applyNumberFormat="1" applyFont="1" applyFill="1" applyBorder="1" applyAlignment="1" applyProtection="1">
      <alignment horizontal="right" vertical="center" wrapText="1" readingOrder="1"/>
      <protection locked="0"/>
    </xf>
    <xf numFmtId="164" fontId="7" fillId="2" borderId="10" xfId="22" applyFont="1" applyFill="1" applyBorder="1" applyAlignment="1" applyProtection="1">
      <alignment horizontal="left" vertical="center" wrapText="1" indent="1"/>
      <protection/>
    </xf>
    <xf numFmtId="167" fontId="7" fillId="2" borderId="11" xfId="22" applyNumberFormat="1" applyFont="1" applyFill="1" applyBorder="1" applyAlignment="1" applyProtection="1">
      <alignment horizontal="right" vertical="center" wrapText="1" readingOrder="1"/>
      <protection/>
    </xf>
    <xf numFmtId="167" fontId="7" fillId="2" borderId="12" xfId="22" applyNumberFormat="1" applyFont="1" applyFill="1" applyBorder="1" applyAlignment="1" applyProtection="1">
      <alignment horizontal="right" vertical="center" wrapText="1" readingOrder="1"/>
      <protection/>
    </xf>
    <xf numFmtId="167" fontId="8" fillId="0" borderId="11" xfId="22" applyNumberFormat="1" applyFont="1" applyFill="1" applyBorder="1" applyAlignment="1" applyProtection="1">
      <alignment horizontal="right" vertical="center" wrapText="1" readingOrder="1"/>
      <protection/>
    </xf>
    <xf numFmtId="168" fontId="6" fillId="0" borderId="16" xfId="22" applyNumberFormat="1" applyFont="1" applyFill="1" applyBorder="1" applyAlignment="1" applyProtection="1">
      <alignment horizontal="center" vertical="center" wrapText="1"/>
      <protection/>
    </xf>
    <xf numFmtId="164" fontId="2" fillId="0" borderId="17" xfId="22" applyFont="1" applyFill="1" applyBorder="1" applyAlignment="1" applyProtection="1">
      <alignment horizontal="left" vertical="center" wrapText="1" indent="2"/>
      <protection/>
    </xf>
    <xf numFmtId="167" fontId="8" fillId="0" borderId="18" xfId="22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18" xfId="22" applyFont="1" applyFill="1" applyBorder="1" applyAlignment="1" applyProtection="1">
      <alignment horizontal="left" vertical="center" wrapText="1" indent="2"/>
      <protection/>
    </xf>
    <xf numFmtId="167" fontId="2" fillId="0" borderId="19" xfId="22" applyNumberFormat="1" applyFont="1" applyFill="1" applyBorder="1" applyAlignment="1" applyProtection="1">
      <alignment horizontal="right" vertical="center" wrapText="1"/>
      <protection/>
    </xf>
    <xf numFmtId="167" fontId="2" fillId="0" borderId="18" xfId="22" applyNumberFormat="1" applyFont="1" applyFill="1" applyBorder="1" applyAlignment="1" applyProtection="1">
      <alignment horizontal="right" vertical="center" wrapText="1" readingOrder="1"/>
      <protection locked="0"/>
    </xf>
    <xf numFmtId="167" fontId="2" fillId="0" borderId="20" xfId="22" applyNumberFormat="1" applyFont="1" applyFill="1" applyBorder="1" applyAlignment="1" applyProtection="1">
      <alignment horizontal="right" vertical="center" wrapText="1" readingOrder="1"/>
      <protection locked="0"/>
    </xf>
    <xf numFmtId="168" fontId="10" fillId="0" borderId="0" xfId="21" applyNumberFormat="1" applyFont="1" applyBorder="1" applyAlignment="1">
      <alignment horizontal="center"/>
      <protection/>
    </xf>
    <xf numFmtId="164" fontId="10" fillId="0" borderId="0" xfId="21" applyFont="1" applyBorder="1" applyAlignment="1">
      <alignment horizontal="left" wrapText="1"/>
      <protection/>
    </xf>
    <xf numFmtId="164" fontId="10" fillId="0" borderId="0" xfId="21" applyFont="1" applyFill="1" applyBorder="1" applyAlignment="1">
      <alignment horizontal="right"/>
      <protection/>
    </xf>
    <xf numFmtId="169" fontId="10" fillId="0" borderId="0" xfId="21" applyNumberFormat="1" applyFont="1" applyBorder="1" applyAlignment="1">
      <alignment horizontal="left"/>
      <protection/>
    </xf>
    <xf numFmtId="164" fontId="10" fillId="0" borderId="0" xfId="21" applyFont="1" applyBorder="1" applyAlignment="1">
      <alignment horizontal="left"/>
      <protection/>
    </xf>
    <xf numFmtId="164" fontId="11" fillId="0" borderId="0" xfId="20" applyFont="1" applyBorder="1" applyAlignment="1">
      <alignment horizontal="right"/>
      <protection/>
    </xf>
    <xf numFmtId="169" fontId="12" fillId="0" borderId="0" xfId="20" applyNumberFormat="1" applyFont="1" applyBorder="1" applyAlignment="1">
      <alignment horizontal="center" vertical="center"/>
      <protection/>
    </xf>
    <xf numFmtId="164" fontId="12" fillId="0" borderId="0" xfId="20" applyFont="1" applyBorder="1" applyAlignment="1">
      <alignment horizontal="center" vertical="center"/>
      <protection/>
    </xf>
    <xf numFmtId="164" fontId="10" fillId="0" borderId="0" xfId="21" applyFont="1" applyBorder="1" applyAlignment="1">
      <alignment horizontal="center" vertical="center"/>
      <protection/>
    </xf>
    <xf numFmtId="164" fontId="13" fillId="0" borderId="0" xfId="20" applyFont="1" applyBorder="1" applyAlignment="1">
      <alignment horizontal="center" vertical="center" wrapText="1"/>
      <protection/>
    </xf>
    <xf numFmtId="169" fontId="10" fillId="0" borderId="0" xfId="21" applyNumberFormat="1" applyFont="1" applyBorder="1" applyAlignment="1">
      <alignment horizontal="center" vertical="center"/>
      <protection/>
    </xf>
    <xf numFmtId="168" fontId="14" fillId="0" borderId="10" xfId="21" applyNumberFormat="1" applyFont="1" applyBorder="1" applyAlignment="1">
      <alignment horizontal="center" vertical="center" wrapText="1"/>
      <protection/>
    </xf>
    <xf numFmtId="164" fontId="15" fillId="0" borderId="10" xfId="21" applyFont="1" applyBorder="1" applyAlignment="1">
      <alignment horizontal="center" vertical="center" wrapText="1"/>
      <protection/>
    </xf>
    <xf numFmtId="164" fontId="15" fillId="0" borderId="10" xfId="21" applyFont="1" applyFill="1" applyBorder="1" applyAlignment="1">
      <alignment horizontal="center" vertical="center" wrapText="1"/>
      <protection/>
    </xf>
    <xf numFmtId="169" fontId="15" fillId="0" borderId="0" xfId="21" applyNumberFormat="1" applyFont="1" applyBorder="1" applyAlignment="1">
      <alignment horizontal="center" vertical="center"/>
      <protection/>
    </xf>
    <xf numFmtId="164" fontId="15" fillId="0" borderId="0" xfId="21" applyFont="1" applyBorder="1" applyAlignment="1">
      <alignment horizontal="center" vertical="center"/>
      <protection/>
    </xf>
    <xf numFmtId="168" fontId="14" fillId="0" borderId="10" xfId="21" applyNumberFormat="1" applyFont="1" applyBorder="1" applyAlignment="1">
      <alignment vertical="center" wrapText="1"/>
      <protection/>
    </xf>
    <xf numFmtId="164" fontId="15" fillId="0" borderId="10" xfId="21" applyFont="1" applyBorder="1" applyAlignment="1">
      <alignment horizontal="center" wrapText="1"/>
      <protection/>
    </xf>
    <xf numFmtId="164" fontId="15" fillId="0" borderId="10" xfId="21" applyFont="1" applyFill="1" applyBorder="1" applyAlignment="1">
      <alignment horizontal="center"/>
      <protection/>
    </xf>
    <xf numFmtId="168" fontId="10" fillId="0" borderId="10" xfId="21" applyNumberFormat="1" applyFont="1" applyBorder="1" applyAlignment="1">
      <alignment horizontal="center"/>
      <protection/>
    </xf>
    <xf numFmtId="164" fontId="15" fillId="0" borderId="10" xfId="21" applyFont="1" applyBorder="1" applyAlignment="1">
      <alignment horizontal="left" wrapText="1"/>
      <protection/>
    </xf>
    <xf numFmtId="169" fontId="15" fillId="0" borderId="10" xfId="21" applyNumberFormat="1" applyFont="1" applyFill="1" applyBorder="1" applyAlignment="1">
      <alignment horizontal="right"/>
      <protection/>
    </xf>
    <xf numFmtId="169" fontId="15" fillId="0" borderId="0" xfId="21" applyNumberFormat="1" applyFont="1" applyBorder="1" applyAlignment="1">
      <alignment horizontal="left"/>
      <protection/>
    </xf>
    <xf numFmtId="164" fontId="15" fillId="0" borderId="0" xfId="21" applyFont="1" applyBorder="1" applyAlignment="1">
      <alignment horizontal="left"/>
      <protection/>
    </xf>
    <xf numFmtId="164" fontId="11" fillId="0" borderId="10" xfId="20" applyFont="1" applyBorder="1" applyAlignment="1">
      <alignment/>
      <protection/>
    </xf>
    <xf numFmtId="169" fontId="10" fillId="0" borderId="10" xfId="21" applyNumberFormat="1" applyFont="1" applyFill="1" applyBorder="1" applyAlignment="1">
      <alignment horizontal="right"/>
      <protection/>
    </xf>
    <xf numFmtId="164" fontId="15" fillId="0" borderId="10" xfId="20" applyFont="1" applyFill="1" applyBorder="1" applyAlignment="1">
      <alignment horizontal="left"/>
      <protection/>
    </xf>
    <xf numFmtId="164" fontId="10" fillId="0" borderId="10" xfId="21" applyFont="1" applyBorder="1" applyAlignment="1">
      <alignment wrapText="1"/>
      <protection/>
    </xf>
    <xf numFmtId="164" fontId="15" fillId="0" borderId="10" xfId="21" applyFont="1" applyBorder="1" applyAlignment="1">
      <alignment wrapText="1"/>
      <protection/>
    </xf>
    <xf numFmtId="164" fontId="11" fillId="0" borderId="10" xfId="20" applyFont="1" applyFill="1" applyBorder="1" applyAlignment="1">
      <alignment/>
      <protection/>
    </xf>
    <xf numFmtId="164" fontId="10" fillId="0" borderId="10" xfId="21" applyFont="1" applyBorder="1" applyAlignment="1">
      <alignment horizontal="left" wrapText="1"/>
      <protection/>
    </xf>
    <xf numFmtId="164" fontId="16" fillId="0" borderId="0" xfId="0" applyFont="1" applyBorder="1" applyAlignment="1">
      <alignment horizontal="right"/>
    </xf>
    <xf numFmtId="164" fontId="0" fillId="0" borderId="2" xfId="0" applyFont="1" applyBorder="1" applyAlignment="1">
      <alignment horizontal="center" vertical="center"/>
    </xf>
    <xf numFmtId="164" fontId="17" fillId="0" borderId="3" xfId="0" applyFont="1" applyBorder="1" applyAlignment="1">
      <alignment horizontal="center" vertical="center" wrapText="1"/>
    </xf>
    <xf numFmtId="164" fontId="17" fillId="0" borderId="21" xfId="0" applyFont="1" applyBorder="1" applyAlignment="1">
      <alignment horizontal="center" vertical="center" wrapText="1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18" fillId="0" borderId="23" xfId="0" applyFont="1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27" xfId="0" applyFill="1" applyBorder="1" applyAlignment="1">
      <alignment horizontal="center"/>
    </xf>
    <xf numFmtId="164" fontId="0" fillId="0" borderId="28" xfId="0" applyFill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29" xfId="0" applyFont="1" applyFill="1" applyBorder="1" applyAlignment="1">
      <alignment horizontal="center"/>
    </xf>
    <xf numFmtId="164" fontId="19" fillId="0" borderId="9" xfId="0" applyFont="1" applyFill="1" applyBorder="1" applyAlignment="1">
      <alignment/>
    </xf>
    <xf numFmtId="164" fontId="19" fillId="0" borderId="10" xfId="0" applyFont="1" applyFill="1" applyBorder="1" applyAlignment="1">
      <alignment horizontal="center"/>
    </xf>
    <xf numFmtId="164" fontId="19" fillId="0" borderId="22" xfId="0" applyFont="1" applyFill="1" applyBorder="1" applyAlignment="1">
      <alignment horizontal="center"/>
    </xf>
    <xf numFmtId="164" fontId="20" fillId="0" borderId="16" xfId="0" applyFont="1" applyFill="1" applyBorder="1" applyAlignment="1">
      <alignment/>
    </xf>
    <xf numFmtId="164" fontId="20" fillId="0" borderId="17" xfId="0" applyFont="1" applyFill="1" applyBorder="1" applyAlignment="1">
      <alignment horizontal="center"/>
    </xf>
    <xf numFmtId="164" fontId="20" fillId="0" borderId="30" xfId="0" applyFont="1" applyFill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31" xfId="0" applyFont="1" applyBorder="1" applyAlignment="1">
      <alignment horizontal="center" vertical="center"/>
    </xf>
    <xf numFmtId="164" fontId="20" fillId="0" borderId="32" xfId="0" applyFont="1" applyBorder="1" applyAlignment="1">
      <alignment horizontal="center"/>
    </xf>
    <xf numFmtId="164" fontId="22" fillId="0" borderId="33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/>
    </xf>
    <xf numFmtId="164" fontId="16" fillId="0" borderId="35" xfId="0" applyFont="1" applyBorder="1" applyAlignment="1">
      <alignment horizontal="center"/>
    </xf>
    <xf numFmtId="164" fontId="16" fillId="0" borderId="36" xfId="0" applyFont="1" applyBorder="1" applyAlignment="1">
      <alignment horizontal="center"/>
    </xf>
    <xf numFmtId="164" fontId="16" fillId="0" borderId="37" xfId="0" applyFont="1" applyBorder="1" applyAlignment="1">
      <alignment horizontal="center"/>
    </xf>
    <xf numFmtId="164" fontId="0" fillId="0" borderId="38" xfId="0" applyFont="1" applyBorder="1" applyAlignment="1">
      <alignment/>
    </xf>
    <xf numFmtId="164" fontId="0" fillId="0" borderId="39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40" xfId="0" applyFont="1" applyBorder="1" applyAlignment="1">
      <alignment/>
    </xf>
    <xf numFmtId="164" fontId="0" fillId="0" borderId="41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40" xfId="0" applyFont="1" applyFill="1" applyBorder="1" applyAlignment="1">
      <alignment/>
    </xf>
    <xf numFmtId="164" fontId="19" fillId="0" borderId="40" xfId="0" applyFont="1" applyFill="1" applyBorder="1" applyAlignment="1">
      <alignment/>
    </xf>
    <xf numFmtId="164" fontId="19" fillId="0" borderId="41" xfId="0" applyFont="1" applyBorder="1" applyAlignment="1">
      <alignment horizontal="center"/>
    </xf>
    <xf numFmtId="164" fontId="19" fillId="0" borderId="22" xfId="0" applyFont="1" applyBorder="1" applyAlignment="1">
      <alignment horizontal="center"/>
    </xf>
    <xf numFmtId="164" fontId="0" fillId="0" borderId="40" xfId="0" applyFont="1" applyFill="1" applyBorder="1" applyAlignment="1">
      <alignment/>
    </xf>
    <xf numFmtId="164" fontId="0" fillId="0" borderId="4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20" fillId="0" borderId="42" xfId="0" applyFont="1" applyFill="1" applyBorder="1" applyAlignment="1">
      <alignment/>
    </xf>
    <xf numFmtId="164" fontId="20" fillId="0" borderId="16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20" fillId="0" borderId="43" xfId="0" applyFont="1" applyBorder="1" applyAlignment="1">
      <alignment horizontal="center"/>
    </xf>
    <xf numFmtId="164" fontId="20" fillId="0" borderId="3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44" xfId="0" applyFont="1" applyBorder="1" applyAlignment="1">
      <alignment horizontal="right"/>
    </xf>
    <xf numFmtId="164" fontId="20" fillId="0" borderId="10" xfId="0" applyFont="1" applyBorder="1" applyAlignment="1">
      <alignment horizontal="center" vertical="center" textRotation="90"/>
    </xf>
    <xf numFmtId="164" fontId="20" fillId="0" borderId="10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4" fontId="17" fillId="0" borderId="10" xfId="0" applyFont="1" applyBorder="1" applyAlignment="1">
      <alignment horizontal="center"/>
    </xf>
    <xf numFmtId="164" fontId="20" fillId="0" borderId="10" xfId="0" applyFont="1" applyBorder="1" applyAlignment="1">
      <alignment/>
    </xf>
    <xf numFmtId="169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3" fillId="0" borderId="10" xfId="0" applyFont="1" applyBorder="1" applyAlignment="1">
      <alignment/>
    </xf>
    <xf numFmtId="164" fontId="22" fillId="0" borderId="10" xfId="0" applyFont="1" applyBorder="1" applyAlignment="1">
      <alignment/>
    </xf>
    <xf numFmtId="169" fontId="19" fillId="0" borderId="10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0" xfId="0" applyFont="1" applyAlignment="1">
      <alignment/>
    </xf>
    <xf numFmtId="164" fontId="17" fillId="0" borderId="10" xfId="0" applyFont="1" applyBorder="1" applyAlignment="1">
      <alignment/>
    </xf>
    <xf numFmtId="169" fontId="0" fillId="0" borderId="10" xfId="0" applyNumberFormat="1" applyBorder="1" applyAlignment="1">
      <alignment/>
    </xf>
    <xf numFmtId="164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164" fontId="16" fillId="0" borderId="10" xfId="0" applyFont="1" applyBorder="1" applyAlignment="1">
      <alignment/>
    </xf>
    <xf numFmtId="164" fontId="17" fillId="0" borderId="10" xfId="0" applyFont="1" applyBorder="1" applyAlignment="1">
      <alignment/>
    </xf>
    <xf numFmtId="169" fontId="24" fillId="0" borderId="0" xfId="0" applyNumberFormat="1" applyFont="1" applyAlignment="1">
      <alignment horizontal="right" vertical="top" wrapText="1"/>
    </xf>
    <xf numFmtId="169" fontId="17" fillId="0" borderId="10" xfId="0" applyNumberFormat="1" applyFont="1" applyBorder="1" applyAlignment="1">
      <alignment/>
    </xf>
    <xf numFmtId="167" fontId="2" fillId="0" borderId="0" xfId="0" applyNumberFormat="1" applyFont="1" applyFill="1" applyAlignment="1">
      <alignment vertical="center" wrapText="1"/>
    </xf>
    <xf numFmtId="167" fontId="2" fillId="0" borderId="0" xfId="0" applyNumberFormat="1" applyFont="1" applyFill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 applyProtection="1">
      <alignment horizontal="center" vertical="center" wrapText="1"/>
      <protection/>
    </xf>
    <xf numFmtId="167" fontId="6" fillId="0" borderId="0" xfId="0" applyNumberFormat="1" applyFont="1" applyFill="1" applyAlignment="1" applyProtection="1">
      <alignment horizontal="right" vertical="center" wrapText="1"/>
      <protection/>
    </xf>
    <xf numFmtId="167" fontId="6" fillId="0" borderId="31" xfId="0" applyNumberFormat="1" applyFont="1" applyFill="1" applyBorder="1" applyAlignment="1">
      <alignment horizontal="center" vertical="center" textRotation="90" wrapText="1"/>
    </xf>
    <xf numFmtId="167" fontId="6" fillId="0" borderId="31" xfId="0" applyNumberFormat="1" applyFont="1" applyFill="1" applyBorder="1" applyAlignment="1" applyProtection="1">
      <alignment horizontal="center" vertical="center" wrapText="1"/>
      <protection/>
    </xf>
    <xf numFmtId="167" fontId="6" fillId="0" borderId="36" xfId="0" applyNumberFormat="1" applyFont="1" applyFill="1" applyBorder="1" applyAlignment="1" applyProtection="1">
      <alignment horizontal="center" vertical="center" wrapText="1"/>
      <protection/>
    </xf>
    <xf numFmtId="167" fontId="6" fillId="0" borderId="0" xfId="0" applyNumberFormat="1" applyFont="1" applyFill="1" applyAlignment="1">
      <alignment horizontal="center" vertical="center" wrapText="1"/>
    </xf>
    <xf numFmtId="167" fontId="2" fillId="0" borderId="45" xfId="0" applyNumberFormat="1" applyFont="1" applyFill="1" applyBorder="1" applyAlignment="1" applyProtection="1">
      <alignment horizontal="center" vertical="center" wrapText="1"/>
      <protection/>
    </xf>
    <xf numFmtId="167" fontId="6" fillId="0" borderId="46" xfId="0" applyNumberFormat="1" applyFont="1" applyFill="1" applyBorder="1" applyAlignment="1" applyProtection="1">
      <alignment horizontal="center" vertical="center" wrapText="1"/>
      <protection/>
    </xf>
    <xf numFmtId="167" fontId="2" fillId="0" borderId="0" xfId="0" applyNumberFormat="1" applyFont="1" applyFill="1" applyAlignment="1" applyProtection="1">
      <alignment vertical="center" wrapText="1"/>
      <protection/>
    </xf>
    <xf numFmtId="167" fontId="2" fillId="0" borderId="47" xfId="0" applyNumberFormat="1" applyFont="1" applyFill="1" applyBorder="1" applyAlignment="1">
      <alignment horizontal="center" vertical="center" wrapText="1"/>
    </xf>
    <xf numFmtId="167" fontId="6" fillId="0" borderId="48" xfId="0" applyNumberFormat="1" applyFont="1" applyFill="1" applyBorder="1" applyAlignment="1" applyProtection="1">
      <alignment horizontal="left" vertical="center" wrapText="1"/>
      <protection locked="0"/>
    </xf>
    <xf numFmtId="167" fontId="6" fillId="0" borderId="47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49" xfId="0" applyNumberFormat="1" applyFont="1" applyFill="1" applyBorder="1" applyAlignment="1">
      <alignment horizontal="center" vertical="center" wrapText="1"/>
    </xf>
    <xf numFmtId="167" fontId="2" fillId="0" borderId="48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40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167" fontId="6" fillId="0" borderId="40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34" xfId="0" applyNumberFormat="1" applyFont="1" applyFill="1" applyBorder="1" applyAlignment="1">
      <alignment horizontal="center" vertical="center" wrapText="1"/>
    </xf>
    <xf numFmtId="167" fontId="2" fillId="0" borderId="50" xfId="0" applyNumberFormat="1" applyFont="1" applyFill="1" applyBorder="1" applyAlignment="1">
      <alignment horizontal="center" vertical="center" wrapText="1"/>
    </xf>
    <xf numFmtId="167" fontId="6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167" fontId="6" fillId="0" borderId="33" xfId="0" applyNumberFormat="1" applyFont="1" applyFill="1" applyBorder="1" applyAlignment="1" applyProtection="1">
      <alignment horizontal="right" vertical="center" wrapText="1"/>
      <protection locked="0"/>
    </xf>
    <xf numFmtId="167" fontId="6" fillId="0" borderId="0" xfId="0" applyNumberFormat="1" applyFont="1" applyFill="1" applyAlignment="1">
      <alignment vertical="center" wrapText="1"/>
    </xf>
    <xf numFmtId="167" fontId="6" fillId="0" borderId="42" xfId="0" applyNumberFormat="1" applyFont="1" applyFill="1" applyBorder="1" applyAlignment="1">
      <alignment horizontal="center" vertical="center" wrapText="1"/>
    </xf>
    <xf numFmtId="167" fontId="6" fillId="0" borderId="42" xfId="0" applyNumberFormat="1" applyFont="1" applyFill="1" applyBorder="1" applyAlignment="1" applyProtection="1">
      <alignment horizontal="left" vertical="center" wrapText="1"/>
      <protection locked="0"/>
    </xf>
    <xf numFmtId="167" fontId="6" fillId="0" borderId="42" xfId="0" applyNumberFormat="1" applyFont="1" applyFill="1" applyBorder="1" applyAlignment="1" applyProtection="1">
      <alignment horizontal="right" vertical="center" wrapText="1"/>
      <protection locked="0"/>
    </xf>
    <xf numFmtId="167" fontId="6" fillId="0" borderId="51" xfId="0" applyNumberFormat="1" applyFont="1" applyFill="1" applyBorder="1" applyAlignment="1" applyProtection="1">
      <alignment horizontal="center" vertical="center" wrapText="1"/>
      <protection/>
    </xf>
    <xf numFmtId="167" fontId="2" fillId="0" borderId="31" xfId="0" applyNumberFormat="1" applyFont="1" applyFill="1" applyBorder="1" applyAlignment="1" applyProtection="1">
      <alignment horizontal="center" vertical="center" wrapText="1"/>
      <protection/>
    </xf>
    <xf numFmtId="167" fontId="6" fillId="0" borderId="52" xfId="0" applyNumberFormat="1" applyFont="1" applyFill="1" applyBorder="1" applyAlignment="1" applyProtection="1">
      <alignment horizontal="center" vertical="center" wrapText="1"/>
      <protection/>
    </xf>
    <xf numFmtId="167" fontId="6" fillId="0" borderId="53" xfId="0" applyNumberFormat="1" applyFont="1" applyFill="1" applyBorder="1" applyAlignment="1" applyProtection="1">
      <alignment horizontal="center" vertical="center" wrapText="1"/>
      <protection/>
    </xf>
    <xf numFmtId="167" fontId="2" fillId="0" borderId="2" xfId="0" applyNumberFormat="1" applyFont="1" applyFill="1" applyBorder="1" applyAlignment="1" applyProtection="1">
      <alignment horizontal="center" vertical="center" wrapText="1"/>
      <protection/>
    </xf>
    <xf numFmtId="167" fontId="6" fillId="0" borderId="3" xfId="0" applyNumberFormat="1" applyFont="1" applyFill="1" applyBorder="1" applyAlignment="1" applyProtection="1">
      <alignment horizontal="left" vertical="center" wrapText="1"/>
      <protection locked="0"/>
    </xf>
    <xf numFmtId="167" fontId="6" fillId="0" borderId="3" xfId="0" applyNumberFormat="1" applyFont="1" applyFill="1" applyBorder="1" applyAlignment="1" applyProtection="1">
      <alignment horizontal="right" vertical="center" wrapText="1"/>
      <protection/>
    </xf>
    <xf numFmtId="167" fontId="2" fillId="0" borderId="9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54" xfId="0" applyNumberFormat="1" applyFont="1" applyFill="1" applyBorder="1" applyAlignment="1" applyProtection="1">
      <alignment horizontal="right" vertical="center" wrapText="1"/>
      <protection locked="0"/>
    </xf>
    <xf numFmtId="167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167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167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16" xfId="0" applyNumberFormat="1" applyFont="1" applyFill="1" applyBorder="1" applyAlignment="1">
      <alignment horizontal="center" vertical="center" wrapText="1"/>
    </xf>
    <xf numFmtId="167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167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47" xfId="0" applyFont="1" applyBorder="1" applyAlignment="1">
      <alignment horizontal="center"/>
    </xf>
    <xf numFmtId="164" fontId="0" fillId="0" borderId="55" xfId="0" applyFont="1" applyBorder="1" applyAlignment="1">
      <alignment horizontal="center"/>
    </xf>
    <xf numFmtId="164" fontId="0" fillId="0" borderId="52" xfId="0" applyFont="1" applyBorder="1" applyAlignment="1">
      <alignment horizontal="center"/>
    </xf>
    <xf numFmtId="164" fontId="0" fillId="0" borderId="53" xfId="0" applyFont="1" applyBorder="1" applyAlignment="1">
      <alignment horizontal="center"/>
    </xf>
    <xf numFmtId="164" fontId="0" fillId="0" borderId="56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30" xfId="0" applyBorder="1" applyAlignment="1">
      <alignment horizontal="center"/>
    </xf>
    <xf numFmtId="164" fontId="6" fillId="0" borderId="40" xfId="0" applyNumberFormat="1" applyFont="1" applyFill="1" applyBorder="1" applyAlignment="1" applyProtection="1">
      <alignment horizontal="right" vertical="center" wrapText="1"/>
      <protection locked="0"/>
    </xf>
    <xf numFmtId="167" fontId="6" fillId="0" borderId="16" xfId="0" applyNumberFormat="1" applyFont="1" applyFill="1" applyBorder="1" applyAlignment="1">
      <alignment horizontal="center" vertical="center" wrapText="1"/>
    </xf>
    <xf numFmtId="167" fontId="6" fillId="0" borderId="57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Fill="1" applyAlignment="1">
      <alignment/>
    </xf>
    <xf numFmtId="164" fontId="6" fillId="0" borderId="0" xfId="0" applyFont="1" applyFill="1" applyBorder="1" applyAlignment="1">
      <alignment horizontal="center" wrapText="1"/>
    </xf>
    <xf numFmtId="164" fontId="0" fillId="0" borderId="0" xfId="0" applyFill="1" applyAlignment="1" applyProtection="1">
      <alignment/>
      <protection/>
    </xf>
    <xf numFmtId="164" fontId="26" fillId="0" borderId="0" xfId="0" applyFont="1" applyFill="1" applyBorder="1" applyAlignment="1" applyProtection="1">
      <alignment horizontal="right"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Fill="1" applyAlignment="1" applyProtection="1">
      <alignment horizontal="left"/>
      <protection/>
    </xf>
    <xf numFmtId="164" fontId="27" fillId="0" borderId="1" xfId="0" applyFont="1" applyFill="1" applyBorder="1" applyAlignment="1" applyProtection="1">
      <alignment/>
      <protection/>
    </xf>
    <xf numFmtId="164" fontId="28" fillId="0" borderId="58" xfId="0" applyFont="1" applyFill="1" applyBorder="1" applyAlignment="1" applyProtection="1">
      <alignment vertical="center"/>
      <protection/>
    </xf>
    <xf numFmtId="164" fontId="28" fillId="0" borderId="59" xfId="0" applyFont="1" applyFill="1" applyBorder="1" applyAlignment="1" applyProtection="1">
      <alignment horizontal="center" vertical="center"/>
      <protection/>
    </xf>
    <xf numFmtId="164" fontId="28" fillId="0" borderId="60" xfId="0" applyFont="1" applyFill="1" applyBorder="1" applyAlignment="1" applyProtection="1">
      <alignment horizontal="center" vertical="center"/>
      <protection/>
    </xf>
    <xf numFmtId="164" fontId="28" fillId="0" borderId="61" xfId="0" applyFont="1" applyFill="1" applyBorder="1" applyAlignment="1" applyProtection="1">
      <alignment horizontal="center" vertical="center"/>
      <protection/>
    </xf>
    <xf numFmtId="168" fontId="29" fillId="0" borderId="2" xfId="0" applyNumberFormat="1" applyFont="1" applyFill="1" applyBorder="1" applyAlignment="1" applyProtection="1">
      <alignment vertical="center"/>
      <protection/>
    </xf>
    <xf numFmtId="168" fontId="29" fillId="0" borderId="62" xfId="0" applyNumberFormat="1" applyFont="1" applyFill="1" applyBorder="1" applyAlignment="1" applyProtection="1">
      <alignment vertical="center"/>
      <protection/>
    </xf>
    <xf numFmtId="169" fontId="29" fillId="0" borderId="3" xfId="0" applyNumberFormat="1" applyFont="1" applyFill="1" applyBorder="1" applyAlignment="1" applyProtection="1">
      <alignment vertical="center"/>
      <protection locked="0"/>
    </xf>
    <xf numFmtId="169" fontId="30" fillId="0" borderId="21" xfId="0" applyNumberFormat="1" applyFont="1" applyFill="1" applyBorder="1" applyAlignment="1" applyProtection="1">
      <alignment vertical="center"/>
      <protection/>
    </xf>
    <xf numFmtId="168" fontId="31" fillId="0" borderId="9" xfId="0" applyNumberFormat="1" applyFont="1" applyFill="1" applyBorder="1" applyAlignment="1" applyProtection="1">
      <alignment horizontal="left" vertical="center" indent="1"/>
      <protection/>
    </xf>
    <xf numFmtId="168" fontId="31" fillId="0" borderId="41" xfId="0" applyNumberFormat="1" applyFont="1" applyFill="1" applyBorder="1" applyAlignment="1" applyProtection="1">
      <alignment horizontal="left" vertical="center" indent="1"/>
      <protection/>
    </xf>
    <xf numFmtId="169" fontId="31" fillId="0" borderId="10" xfId="0" applyNumberFormat="1" applyFont="1" applyFill="1" applyBorder="1" applyAlignment="1" applyProtection="1">
      <alignment vertical="center"/>
      <protection locked="0"/>
    </xf>
    <xf numFmtId="169" fontId="32" fillId="0" borderId="22" xfId="0" applyNumberFormat="1" applyFont="1" applyFill="1" applyBorder="1" applyAlignment="1" applyProtection="1">
      <alignment vertical="center"/>
      <protection/>
    </xf>
    <xf numFmtId="168" fontId="29" fillId="0" borderId="9" xfId="0" applyNumberFormat="1" applyFont="1" applyFill="1" applyBorder="1" applyAlignment="1" applyProtection="1">
      <alignment vertical="center"/>
      <protection/>
    </xf>
    <xf numFmtId="168" fontId="29" fillId="0" borderId="41" xfId="0" applyNumberFormat="1" applyFont="1" applyFill="1" applyBorder="1" applyAlignment="1" applyProtection="1">
      <alignment vertical="center"/>
      <protection/>
    </xf>
    <xf numFmtId="169" fontId="29" fillId="0" borderId="10" xfId="0" applyNumberFormat="1" applyFont="1" applyFill="1" applyBorder="1" applyAlignment="1" applyProtection="1">
      <alignment vertical="center"/>
      <protection locked="0"/>
    </xf>
    <xf numFmtId="169" fontId="30" fillId="0" borderId="22" xfId="0" applyNumberFormat="1" applyFont="1" applyFill="1" applyBorder="1" applyAlignment="1" applyProtection="1">
      <alignment vertical="center"/>
      <protection/>
    </xf>
    <xf numFmtId="168" fontId="29" fillId="0" borderId="23" xfId="0" applyNumberFormat="1" applyFont="1" applyFill="1" applyBorder="1" applyAlignment="1" applyProtection="1">
      <alignment vertical="center"/>
      <protection locked="0"/>
    </xf>
    <xf numFmtId="168" fontId="29" fillId="0" borderId="63" xfId="0" applyNumberFormat="1" applyFont="1" applyFill="1" applyBorder="1" applyAlignment="1" applyProtection="1">
      <alignment vertical="center"/>
      <protection locked="0"/>
    </xf>
    <xf numFmtId="169" fontId="29" fillId="0" borderId="24" xfId="0" applyNumberFormat="1" applyFont="1" applyFill="1" applyBorder="1" applyAlignment="1" applyProtection="1">
      <alignment vertical="center"/>
      <protection locked="0"/>
    </xf>
    <xf numFmtId="168" fontId="28" fillId="0" borderId="51" xfId="0" applyNumberFormat="1" applyFont="1" applyFill="1" applyBorder="1" applyAlignment="1" applyProtection="1">
      <alignment vertical="center"/>
      <protection/>
    </xf>
    <xf numFmtId="168" fontId="28" fillId="0" borderId="35" xfId="0" applyNumberFormat="1" applyFont="1" applyFill="1" applyBorder="1" applyAlignment="1" applyProtection="1">
      <alignment vertical="center"/>
      <protection/>
    </xf>
    <xf numFmtId="169" fontId="30" fillId="0" borderId="36" xfId="0" applyNumberFormat="1" applyFont="1" applyFill="1" applyBorder="1" applyAlignment="1" applyProtection="1">
      <alignment vertical="center"/>
      <protection/>
    </xf>
    <xf numFmtId="169" fontId="29" fillId="0" borderId="36" xfId="0" applyNumberFormat="1" applyFont="1" applyFill="1" applyBorder="1" applyAlignment="1" applyProtection="1">
      <alignment vertical="center"/>
      <protection/>
    </xf>
    <xf numFmtId="169" fontId="30" fillId="0" borderId="37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8" fontId="29" fillId="0" borderId="9" xfId="0" applyNumberFormat="1" applyFont="1" applyFill="1" applyBorder="1" applyAlignment="1" applyProtection="1">
      <alignment horizontal="left" vertical="center"/>
      <protection/>
    </xf>
    <xf numFmtId="168" fontId="29" fillId="0" borderId="41" xfId="0" applyNumberFormat="1" applyFont="1" applyFill="1" applyBorder="1" applyAlignment="1" applyProtection="1">
      <alignment horizontal="left" vertical="center"/>
      <protection/>
    </xf>
    <xf numFmtId="168" fontId="29" fillId="0" borderId="9" xfId="0" applyNumberFormat="1" applyFont="1" applyFill="1" applyBorder="1" applyAlignment="1" applyProtection="1">
      <alignment vertical="center"/>
      <protection locked="0"/>
    </xf>
    <xf numFmtId="168" fontId="29" fillId="0" borderId="41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27" fillId="0" borderId="0" xfId="0" applyFont="1" applyFill="1" applyBorder="1" applyAlignment="1" applyProtection="1">
      <alignment/>
      <protection/>
    </xf>
    <xf numFmtId="164" fontId="26" fillId="0" borderId="1" xfId="0" applyFont="1" applyFill="1" applyBorder="1" applyAlignment="1" applyProtection="1">
      <alignment horizontal="right"/>
      <protection/>
    </xf>
    <xf numFmtId="164" fontId="29" fillId="0" borderId="41" xfId="0" applyNumberFormat="1" applyFont="1" applyFill="1" applyBorder="1" applyAlignment="1" applyProtection="1">
      <alignment horizontal="right" vertical="center"/>
      <protection/>
    </xf>
    <xf numFmtId="169" fontId="30" fillId="0" borderId="10" xfId="0" applyNumberFormat="1" applyFont="1" applyFill="1" applyBorder="1" applyAlignment="1" applyProtection="1">
      <alignment vertical="center"/>
      <protection locked="0"/>
    </xf>
    <xf numFmtId="169" fontId="30" fillId="0" borderId="24" xfId="0" applyNumberFormat="1" applyFont="1" applyFill="1" applyBorder="1" applyAlignment="1" applyProtection="1">
      <alignment vertical="center"/>
      <protection locked="0"/>
    </xf>
    <xf numFmtId="164" fontId="0" fillId="0" borderId="0" xfId="0" applyFill="1" applyBorder="1" applyAlignment="1" applyProtection="1">
      <alignment/>
      <protection/>
    </xf>
    <xf numFmtId="164" fontId="28" fillId="0" borderId="0" xfId="0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0" fillId="0" borderId="0" xfId="0" applyFont="1" applyBorder="1" applyAlignment="1">
      <alignment/>
    </xf>
    <xf numFmtId="169" fontId="30" fillId="0" borderId="3" xfId="0" applyNumberFormat="1" applyFont="1" applyFill="1" applyBorder="1" applyAlignment="1" applyProtection="1">
      <alignment vertical="center"/>
      <protection locked="0"/>
    </xf>
    <xf numFmtId="169" fontId="32" fillId="0" borderId="10" xfId="0" applyNumberFormat="1" applyFont="1" applyFill="1" applyBorder="1" applyAlignment="1" applyProtection="1">
      <alignment vertical="center"/>
      <protection locked="0"/>
    </xf>
    <xf numFmtId="164" fontId="27" fillId="0" borderId="0" xfId="0" applyFont="1" applyFill="1" applyBorder="1" applyAlignment="1" applyProtection="1">
      <alignment horizontal="left"/>
      <protection/>
    </xf>
    <xf numFmtId="167" fontId="0" fillId="0" borderId="0" xfId="0" applyNumberFormat="1" applyFill="1" applyAlignment="1">
      <alignment horizontal="center" vertical="center" wrapText="1"/>
    </xf>
    <xf numFmtId="167" fontId="0" fillId="0" borderId="0" xfId="0" applyNumberFormat="1" applyFill="1" applyAlignment="1">
      <alignment vertical="center" wrapText="1"/>
    </xf>
    <xf numFmtId="167" fontId="26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right" vertical="center" wrapText="1"/>
    </xf>
    <xf numFmtId="167" fontId="26" fillId="0" borderId="0" xfId="0" applyNumberFormat="1" applyFont="1" applyFill="1" applyAlignment="1">
      <alignment horizontal="right"/>
    </xf>
    <xf numFmtId="167" fontId="28" fillId="0" borderId="31" xfId="0" applyNumberFormat="1" applyFont="1" applyFill="1" applyBorder="1" applyAlignment="1" applyProtection="1">
      <alignment horizontal="center" vertical="center" wrapText="1"/>
      <protection/>
    </xf>
    <xf numFmtId="167" fontId="28" fillId="0" borderId="31" xfId="0" applyNumberFormat="1" applyFont="1" applyFill="1" applyBorder="1" applyAlignment="1" applyProtection="1">
      <alignment horizontal="center" vertical="center"/>
      <protection/>
    </xf>
    <xf numFmtId="167" fontId="28" fillId="0" borderId="45" xfId="0" applyNumberFormat="1" applyFont="1" applyFill="1" applyBorder="1" applyAlignment="1" applyProtection="1">
      <alignment horizontal="center" vertical="center"/>
      <protection/>
    </xf>
    <xf numFmtId="167" fontId="33" fillId="0" borderId="0" xfId="0" applyNumberFormat="1" applyFont="1" applyFill="1" applyAlignment="1">
      <alignment vertical="center"/>
    </xf>
    <xf numFmtId="167" fontId="28" fillId="0" borderId="64" xfId="0" applyNumberFormat="1" applyFont="1" applyFill="1" applyBorder="1" applyAlignment="1" applyProtection="1">
      <alignment horizontal="center" vertical="center" wrapText="1"/>
      <protection/>
    </xf>
    <xf numFmtId="167" fontId="28" fillId="0" borderId="16" xfId="0" applyNumberFormat="1" applyFont="1" applyFill="1" applyBorder="1" applyAlignment="1" applyProtection="1">
      <alignment horizontal="center" vertical="center"/>
      <protection/>
    </xf>
    <xf numFmtId="167" fontId="28" fillId="0" borderId="65" xfId="0" applyNumberFormat="1" applyFont="1" applyFill="1" applyBorder="1" applyAlignment="1" applyProtection="1">
      <alignment horizontal="center" vertical="center"/>
      <protection/>
    </xf>
    <xf numFmtId="167" fontId="28" fillId="0" borderId="30" xfId="0" applyNumberFormat="1" applyFont="1" applyFill="1" applyBorder="1" applyAlignment="1" applyProtection="1">
      <alignment horizontal="center" vertical="center" wrapText="1"/>
      <protection/>
    </xf>
    <xf numFmtId="167" fontId="33" fillId="0" borderId="0" xfId="0" applyNumberFormat="1" applyFont="1" applyFill="1" applyAlignment="1">
      <alignment horizontal="center" vertical="center"/>
    </xf>
    <xf numFmtId="167" fontId="30" fillId="0" borderId="66" xfId="0" applyNumberFormat="1" applyFont="1" applyFill="1" applyBorder="1" applyAlignment="1" applyProtection="1">
      <alignment horizontal="center" vertical="center" wrapText="1"/>
      <protection/>
    </xf>
    <xf numFmtId="167" fontId="30" fillId="0" borderId="31" xfId="0" applyNumberFormat="1" applyFont="1" applyFill="1" applyBorder="1" applyAlignment="1" applyProtection="1">
      <alignment horizontal="center" vertical="center" wrapText="1"/>
      <protection/>
    </xf>
    <xf numFmtId="167" fontId="30" fillId="0" borderId="67" xfId="0" applyNumberFormat="1" applyFont="1" applyFill="1" applyBorder="1" applyAlignment="1" applyProtection="1">
      <alignment horizontal="center" vertical="center" wrapText="1"/>
      <protection/>
    </xf>
    <xf numFmtId="167" fontId="30" fillId="0" borderId="37" xfId="0" applyNumberFormat="1" applyFont="1" applyFill="1" applyBorder="1" applyAlignment="1" applyProtection="1">
      <alignment horizontal="center" vertical="center" wrapText="1"/>
      <protection/>
    </xf>
    <xf numFmtId="167" fontId="30" fillId="0" borderId="49" xfId="0" applyNumberFormat="1" applyFont="1" applyFill="1" applyBorder="1" applyAlignment="1" applyProtection="1">
      <alignment horizontal="center" vertical="center" wrapText="1"/>
      <protection/>
    </xf>
    <xf numFmtId="167" fontId="33" fillId="0" borderId="0" xfId="0" applyNumberFormat="1" applyFont="1" applyFill="1" applyAlignment="1">
      <alignment horizontal="center" vertical="center" wrapText="1"/>
    </xf>
    <xf numFmtId="167" fontId="29" fillId="0" borderId="2" xfId="0" applyNumberFormat="1" applyFont="1" applyFill="1" applyBorder="1" applyAlignment="1" applyProtection="1">
      <alignment horizontal="center" vertical="center" wrapText="1"/>
      <protection/>
    </xf>
    <xf numFmtId="167" fontId="29" fillId="0" borderId="47" xfId="0" applyNumberFormat="1" applyFont="1" applyFill="1" applyBorder="1" applyAlignment="1" applyProtection="1">
      <alignment horizontal="left" vertical="center" wrapText="1" indent="1"/>
      <protection/>
    </xf>
    <xf numFmtId="167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9" fillId="0" borderId="47" xfId="0" applyNumberFormat="1" applyFont="1" applyFill="1" applyBorder="1" applyAlignment="1" applyProtection="1">
      <alignment horizontal="center" vertical="center" wrapText="1"/>
      <protection locked="0"/>
    </xf>
    <xf numFmtId="167" fontId="29" fillId="0" borderId="68" xfId="0" applyNumberFormat="1" applyFont="1" applyFill="1" applyBorder="1" applyAlignment="1" applyProtection="1">
      <alignment horizontal="right" vertical="center" wrapText="1"/>
      <protection locked="0"/>
    </xf>
    <xf numFmtId="167" fontId="29" fillId="0" borderId="2" xfId="0" applyNumberFormat="1" applyFont="1" applyFill="1" applyBorder="1" applyAlignment="1" applyProtection="1">
      <alignment vertical="center" wrapText="1"/>
      <protection locked="0"/>
    </xf>
    <xf numFmtId="167" fontId="29" fillId="0" borderId="3" xfId="0" applyNumberFormat="1" applyFont="1" applyFill="1" applyBorder="1" applyAlignment="1" applyProtection="1">
      <alignment vertical="center" wrapText="1"/>
      <protection locked="0"/>
    </xf>
    <xf numFmtId="167" fontId="29" fillId="0" borderId="69" xfId="0" applyNumberFormat="1" applyFont="1" applyFill="1" applyBorder="1" applyAlignment="1" applyProtection="1">
      <alignment vertical="center" wrapText="1"/>
      <protection locked="0"/>
    </xf>
    <xf numFmtId="167" fontId="29" fillId="0" borderId="21" xfId="0" applyNumberFormat="1" applyFont="1" applyFill="1" applyBorder="1" applyAlignment="1" applyProtection="1">
      <alignment vertical="center" wrapText="1"/>
      <protection locked="0"/>
    </xf>
    <xf numFmtId="167" fontId="29" fillId="0" borderId="31" xfId="0" applyNumberFormat="1" applyFont="1" applyFill="1" applyBorder="1" applyAlignment="1" applyProtection="1">
      <alignment vertical="center" wrapText="1"/>
      <protection/>
    </xf>
    <xf numFmtId="167" fontId="29" fillId="0" borderId="5" xfId="0" applyNumberFormat="1" applyFont="1" applyFill="1" applyBorder="1" applyAlignment="1" applyProtection="1">
      <alignment horizontal="center" vertical="center" wrapText="1"/>
      <protection/>
    </xf>
    <xf numFmtId="167" fontId="29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70" fontId="34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29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29" fillId="0" borderId="70" xfId="0" applyNumberFormat="1" applyFont="1" applyFill="1" applyBorder="1" applyAlignment="1" applyProtection="1">
      <alignment horizontal="right" vertical="center" wrapText="1"/>
      <protection locked="0"/>
    </xf>
    <xf numFmtId="167" fontId="29" fillId="0" borderId="5" xfId="0" applyNumberFormat="1" applyFont="1" applyFill="1" applyBorder="1" applyAlignment="1" applyProtection="1">
      <alignment vertical="center" wrapText="1"/>
      <protection locked="0"/>
    </xf>
    <xf numFmtId="167" fontId="29" fillId="0" borderId="6" xfId="0" applyNumberFormat="1" applyFont="1" applyFill="1" applyBorder="1" applyAlignment="1" applyProtection="1">
      <alignment vertical="center" wrapText="1"/>
      <protection locked="0"/>
    </xf>
    <xf numFmtId="167" fontId="29" fillId="0" borderId="71" xfId="0" applyNumberFormat="1" applyFont="1" applyFill="1" applyBorder="1" applyAlignment="1" applyProtection="1">
      <alignment vertical="center" wrapText="1"/>
      <protection locked="0"/>
    </xf>
    <xf numFmtId="167" fontId="29" fillId="0" borderId="40" xfId="0" applyNumberFormat="1" applyFont="1" applyFill="1" applyBorder="1" applyAlignment="1" applyProtection="1">
      <alignment vertical="center" wrapText="1"/>
      <protection/>
    </xf>
    <xf numFmtId="167" fontId="29" fillId="0" borderId="9" xfId="0" applyNumberFormat="1" applyFont="1" applyFill="1" applyBorder="1" applyAlignment="1" applyProtection="1">
      <alignment horizontal="center" vertical="center" wrapText="1"/>
      <protection/>
    </xf>
    <xf numFmtId="167" fontId="29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7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0" borderId="40" xfId="0" applyNumberFormat="1" applyFont="1" applyFill="1" applyBorder="1" applyAlignment="1" applyProtection="1">
      <alignment horizontal="center" vertical="center" wrapText="1"/>
      <protection locked="0"/>
    </xf>
    <xf numFmtId="167" fontId="29" fillId="0" borderId="48" xfId="0" applyNumberFormat="1" applyFont="1" applyFill="1" applyBorder="1" applyAlignment="1" applyProtection="1">
      <alignment horizontal="right" vertical="center" wrapText="1"/>
      <protection locked="0"/>
    </xf>
    <xf numFmtId="167" fontId="29" fillId="0" borderId="9" xfId="0" applyNumberFormat="1" applyFont="1" applyFill="1" applyBorder="1" applyAlignment="1" applyProtection="1">
      <alignment vertical="center" wrapText="1"/>
      <protection locked="0"/>
    </xf>
    <xf numFmtId="167" fontId="29" fillId="0" borderId="10" xfId="0" applyNumberFormat="1" applyFont="1" applyFill="1" applyBorder="1" applyAlignment="1" applyProtection="1">
      <alignment vertical="center" wrapText="1"/>
      <protection locked="0"/>
    </xf>
    <xf numFmtId="167" fontId="29" fillId="0" borderId="13" xfId="0" applyNumberFormat="1" applyFont="1" applyFill="1" applyBorder="1" applyAlignment="1" applyProtection="1">
      <alignment vertical="center" wrapText="1"/>
      <protection locked="0"/>
    </xf>
    <xf numFmtId="167" fontId="29" fillId="0" borderId="40" xfId="0" applyNumberFormat="1" applyFont="1" applyFill="1" applyBorder="1" applyAlignment="1" applyProtection="1">
      <alignment horizontal="center" vertical="center" wrapText="1"/>
      <protection/>
    </xf>
    <xf numFmtId="167" fontId="29" fillId="0" borderId="31" xfId="0" applyNumberFormat="1" applyFont="1" applyFill="1" applyBorder="1" applyAlignment="1" applyProtection="1">
      <alignment horizontal="center" vertical="center" wrapText="1"/>
      <protection/>
    </xf>
    <xf numFmtId="167" fontId="28" fillId="0" borderId="72" xfId="0" applyNumberFormat="1" applyFont="1" applyFill="1" applyBorder="1" applyAlignment="1" applyProtection="1">
      <alignment horizontal="left" vertical="center" wrapText="1" indent="2"/>
      <protection/>
    </xf>
    <xf numFmtId="167" fontId="34" fillId="3" borderId="67" xfId="0" applyNumberFormat="1" applyFont="1" applyFill="1" applyBorder="1" applyAlignment="1" applyProtection="1">
      <alignment horizontal="left" vertical="center" wrapText="1" indent="2"/>
      <protection/>
    </xf>
    <xf numFmtId="168" fontId="29" fillId="0" borderId="31" xfId="0" applyNumberFormat="1" applyFont="1" applyFill="1" applyBorder="1" applyAlignment="1" applyProtection="1">
      <alignment vertical="center" wrapText="1"/>
      <protection/>
    </xf>
    <xf numFmtId="168" fontId="29" fillId="0" borderId="66" xfId="0" applyNumberFormat="1" applyFont="1" applyFill="1" applyBorder="1" applyAlignment="1" applyProtection="1">
      <alignment horizontal="right" vertical="center" wrapText="1"/>
      <protection/>
    </xf>
    <xf numFmtId="167" fontId="29" fillId="0" borderId="51" xfId="0" applyNumberFormat="1" applyFont="1" applyFill="1" applyBorder="1" applyAlignment="1" applyProtection="1">
      <alignment vertical="center" wrapText="1"/>
      <protection/>
    </xf>
    <xf numFmtId="167" fontId="29" fillId="0" borderId="36" xfId="0" applyNumberFormat="1" applyFont="1" applyFill="1" applyBorder="1" applyAlignment="1" applyProtection="1">
      <alignment vertical="center" wrapText="1"/>
      <protection/>
    </xf>
    <xf numFmtId="167" fontId="29" fillId="0" borderId="67" xfId="0" applyNumberFormat="1" applyFont="1" applyFill="1" applyBorder="1" applyAlignment="1" applyProtection="1">
      <alignment vertical="center" wrapText="1"/>
      <protection/>
    </xf>
    <xf numFmtId="164" fontId="0" fillId="0" borderId="0" xfId="0" applyAlignment="1">
      <alignment horizontal="center" readingOrder="1"/>
    </xf>
    <xf numFmtId="164" fontId="20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20" fillId="0" borderId="0" xfId="0" applyFont="1" applyBorder="1" applyAlignment="1">
      <alignment horizontal="right" wrapText="1"/>
    </xf>
    <xf numFmtId="164" fontId="26" fillId="0" borderId="0" xfId="0" applyFont="1" applyFill="1" applyBorder="1" applyAlignment="1" applyProtection="1">
      <alignment horizontal="center" readingOrder="1"/>
      <protection/>
    </xf>
    <xf numFmtId="164" fontId="30" fillId="0" borderId="2" xfId="22" applyFont="1" applyFill="1" applyBorder="1" applyAlignment="1" applyProtection="1">
      <alignment horizontal="center" vertical="center" wrapText="1"/>
      <protection/>
    </xf>
    <xf numFmtId="164" fontId="28" fillId="0" borderId="3" xfId="22" applyFont="1" applyFill="1" applyBorder="1" applyAlignment="1" applyProtection="1">
      <alignment horizontal="center" vertical="center" wrapText="1"/>
      <protection/>
    </xf>
    <xf numFmtId="164" fontId="30" fillId="0" borderId="4" xfId="22" applyFont="1" applyFill="1" applyBorder="1" applyAlignment="1" applyProtection="1">
      <alignment horizontal="center" vertical="center" wrapText="1" readingOrder="1"/>
      <protection/>
    </xf>
    <xf numFmtId="164" fontId="28" fillId="0" borderId="5" xfId="22" applyFont="1" applyFill="1" applyBorder="1" applyAlignment="1" applyProtection="1">
      <alignment horizontal="center" vertical="center" wrapText="1"/>
      <protection/>
    </xf>
    <xf numFmtId="164" fontId="28" fillId="0" borderId="6" xfId="22" applyFont="1" applyFill="1" applyBorder="1" applyAlignment="1" applyProtection="1">
      <alignment horizontal="center" vertical="center" wrapText="1"/>
      <protection/>
    </xf>
    <xf numFmtId="164" fontId="28" fillId="0" borderId="7" xfId="22" applyFont="1" applyFill="1" applyBorder="1" applyAlignment="1" applyProtection="1">
      <alignment horizontal="center" vertical="center" wrapText="1" readingOrder="1"/>
      <protection/>
    </xf>
    <xf numFmtId="168" fontId="30" fillId="0" borderId="9" xfId="22" applyNumberFormat="1" applyFont="1" applyFill="1" applyBorder="1" applyAlignment="1" applyProtection="1">
      <alignment horizontal="center" vertical="center" wrapText="1"/>
      <protection/>
    </xf>
    <xf numFmtId="164" fontId="29" fillId="0" borderId="10" xfId="22" applyFont="1" applyFill="1" applyBorder="1" applyAlignment="1" applyProtection="1">
      <alignment horizontal="left" vertical="center" wrapText="1" indent="1"/>
      <protection/>
    </xf>
    <xf numFmtId="167" fontId="29" fillId="0" borderId="11" xfId="22" applyNumberFormat="1" applyFont="1" applyFill="1" applyBorder="1" applyAlignment="1" applyProtection="1">
      <alignment horizontal="right" vertical="center" wrapText="1" readingOrder="1"/>
      <protection locked="0"/>
    </xf>
    <xf numFmtId="164" fontId="0" fillId="0" borderId="0" xfId="0" applyFont="1" applyAlignment="1">
      <alignment/>
    </xf>
    <xf numFmtId="164" fontId="29" fillId="0" borderId="11" xfId="22" applyNumberFormat="1" applyFont="1" applyFill="1" applyBorder="1" applyAlignment="1" applyProtection="1">
      <alignment horizontal="right" vertical="center" wrapText="1" readingOrder="1"/>
      <protection locked="0"/>
    </xf>
    <xf numFmtId="169" fontId="29" fillId="0" borderId="11" xfId="22" applyNumberFormat="1" applyFont="1" applyFill="1" applyBorder="1" applyAlignment="1" applyProtection="1">
      <alignment horizontal="right" vertical="center" wrapText="1" readingOrder="1"/>
      <protection locked="0"/>
    </xf>
    <xf numFmtId="164" fontId="30" fillId="0" borderId="10" xfId="22" applyFont="1" applyFill="1" applyBorder="1" applyAlignment="1" applyProtection="1">
      <alignment horizontal="left" vertical="center" wrapText="1" indent="1"/>
      <protection/>
    </xf>
    <xf numFmtId="167" fontId="30" fillId="0" borderId="11" xfId="22" applyNumberFormat="1" applyFont="1" applyFill="1" applyBorder="1" applyAlignment="1" applyProtection="1">
      <alignment horizontal="right" vertical="center" wrapText="1" readingOrder="1"/>
      <protection locked="0"/>
    </xf>
    <xf numFmtId="164" fontId="30" fillId="2" borderId="9" xfId="22" applyFont="1" applyFill="1" applyBorder="1" applyAlignment="1" applyProtection="1">
      <alignment horizontal="center" vertical="center" wrapText="1"/>
      <protection/>
    </xf>
    <xf numFmtId="164" fontId="30" fillId="2" borderId="10" xfId="22" applyFont="1" applyFill="1" applyBorder="1" applyAlignment="1" applyProtection="1">
      <alignment horizontal="left" vertical="center" wrapText="1" indent="1"/>
      <protection/>
    </xf>
    <xf numFmtId="167" fontId="30" fillId="2" borderId="11" xfId="22" applyNumberFormat="1" applyFont="1" applyFill="1" applyBorder="1" applyAlignment="1" applyProtection="1">
      <alignment horizontal="right" vertical="center" wrapText="1" readingOrder="1"/>
      <protection/>
    </xf>
    <xf numFmtId="164" fontId="0" fillId="2" borderId="0" xfId="0" applyFill="1" applyAlignment="1">
      <alignment/>
    </xf>
    <xf numFmtId="164" fontId="30" fillId="0" borderId="10" xfId="22" applyFont="1" applyFill="1" applyBorder="1" applyAlignment="1" applyProtection="1">
      <alignment horizontal="left" vertical="center" wrapText="1" indent="2"/>
      <protection/>
    </xf>
    <xf numFmtId="164" fontId="29" fillId="0" borderId="10" xfId="22" applyFont="1" applyFill="1" applyBorder="1" applyAlignment="1" applyProtection="1">
      <alignment horizontal="left" vertical="center" wrapText="1" indent="2"/>
      <protection/>
    </xf>
    <xf numFmtId="167" fontId="29" fillId="0" borderId="11" xfId="22" applyNumberFormat="1" applyFont="1" applyFill="1" applyBorder="1" applyAlignment="1" applyProtection="1">
      <alignment horizontal="right" vertical="center" wrapText="1" readingOrder="1"/>
      <protection/>
    </xf>
    <xf numFmtId="169" fontId="30" fillId="0" borderId="11" xfId="22" applyNumberFormat="1" applyFont="1" applyFill="1" applyBorder="1" applyAlignment="1" applyProtection="1">
      <alignment horizontal="right" vertical="center" wrapText="1" readingOrder="1"/>
      <protection locked="0"/>
    </xf>
    <xf numFmtId="164" fontId="9" fillId="2" borderId="9" xfId="22" applyFont="1" applyFill="1" applyBorder="1" applyAlignment="1" applyProtection="1">
      <alignment horizontal="center" vertical="center" wrapText="1"/>
      <protection/>
    </xf>
    <xf numFmtId="164" fontId="26" fillId="2" borderId="10" xfId="22" applyFont="1" applyFill="1" applyBorder="1" applyAlignment="1" applyProtection="1">
      <alignment horizontal="left" vertical="center" wrapText="1" indent="1"/>
      <protection/>
    </xf>
    <xf numFmtId="167" fontId="31" fillId="0" borderId="11" xfId="22" applyNumberFormat="1" applyFont="1" applyFill="1" applyBorder="1" applyAlignment="1" applyProtection="1">
      <alignment horizontal="right" vertical="center" wrapText="1" readingOrder="1"/>
      <protection/>
    </xf>
    <xf numFmtId="168" fontId="30" fillId="0" borderId="16" xfId="22" applyNumberFormat="1" applyFont="1" applyFill="1" applyBorder="1" applyAlignment="1" applyProtection="1">
      <alignment horizontal="center" vertical="center" wrapText="1"/>
      <protection/>
    </xf>
    <xf numFmtId="164" fontId="29" fillId="0" borderId="17" xfId="22" applyFont="1" applyFill="1" applyBorder="1" applyAlignment="1" applyProtection="1">
      <alignment horizontal="left" vertical="center" wrapText="1" indent="2"/>
      <protection/>
    </xf>
    <xf numFmtId="167" fontId="29" fillId="0" borderId="18" xfId="22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0" xfId="22" applyFill="1">
      <alignment/>
      <protection/>
    </xf>
    <xf numFmtId="164" fontId="2" fillId="0" borderId="0" xfId="22" applyFill="1" applyAlignment="1">
      <alignment horizontal="center" readingOrder="1"/>
      <protection/>
    </xf>
    <xf numFmtId="164" fontId="28" fillId="0" borderId="8" xfId="22" applyFont="1" applyFill="1" applyBorder="1" applyAlignment="1" applyProtection="1">
      <alignment horizontal="center" vertical="center" wrapText="1" readingOrder="1"/>
      <protection/>
    </xf>
    <xf numFmtId="167" fontId="29" fillId="0" borderId="12" xfId="22" applyNumberFormat="1" applyFont="1" applyFill="1" applyBorder="1" applyAlignment="1" applyProtection="1">
      <alignment horizontal="right" vertical="center" wrapText="1" readingOrder="1"/>
      <protection locked="0"/>
    </xf>
    <xf numFmtId="169" fontId="29" fillId="0" borderId="12" xfId="22" applyNumberFormat="1" applyFont="1" applyFill="1" applyBorder="1" applyAlignment="1" applyProtection="1">
      <alignment horizontal="right" vertical="center" wrapText="1" readingOrder="1"/>
      <protection locked="0"/>
    </xf>
    <xf numFmtId="169" fontId="0" fillId="0" borderId="0" xfId="0" applyNumberFormat="1" applyAlignment="1">
      <alignment/>
    </xf>
    <xf numFmtId="164" fontId="29" fillId="0" borderId="12" xfId="22" applyNumberFormat="1" applyFont="1" applyFill="1" applyBorder="1" applyAlignment="1" applyProtection="1">
      <alignment horizontal="right" vertical="center" wrapText="1" readingOrder="1"/>
      <protection locked="0"/>
    </xf>
    <xf numFmtId="167" fontId="30" fillId="0" borderId="12" xfId="22" applyNumberFormat="1" applyFont="1" applyFill="1" applyBorder="1" applyAlignment="1" applyProtection="1">
      <alignment horizontal="right" vertical="center" wrapText="1" readingOrder="1"/>
      <protection locked="0"/>
    </xf>
    <xf numFmtId="167" fontId="30" fillId="2" borderId="12" xfId="22" applyNumberFormat="1" applyFont="1" applyFill="1" applyBorder="1" applyAlignment="1" applyProtection="1">
      <alignment horizontal="right" vertical="center" wrapText="1" readingOrder="1"/>
      <protection/>
    </xf>
    <xf numFmtId="164" fontId="29" fillId="0" borderId="13" xfId="22" applyFont="1" applyFill="1" applyBorder="1" applyAlignment="1" applyProtection="1">
      <alignment horizontal="left" vertical="center" wrapText="1" indent="6"/>
      <protection/>
    </xf>
    <xf numFmtId="164" fontId="29" fillId="0" borderId="10" xfId="22" applyFont="1" applyFill="1" applyBorder="1" applyAlignment="1" applyProtection="1">
      <alignment horizontal="left" vertical="center" wrapText="1" indent="6"/>
      <protection/>
    </xf>
    <xf numFmtId="164" fontId="30" fillId="2" borderId="12" xfId="22" applyNumberFormat="1" applyFont="1" applyFill="1" applyBorder="1" applyAlignment="1" applyProtection="1">
      <alignment horizontal="right" vertical="center" wrapText="1" readingOrder="1"/>
      <protection/>
    </xf>
    <xf numFmtId="164" fontId="35" fillId="0" borderId="0" xfId="0" applyFont="1" applyBorder="1" applyAlignment="1">
      <alignment horizontal="right"/>
    </xf>
    <xf numFmtId="164" fontId="36" fillId="0" borderId="0" xfId="0" applyFont="1" applyBorder="1" applyAlignment="1">
      <alignment horizontal="center" vertical="center" wrapText="1"/>
    </xf>
    <xf numFmtId="164" fontId="37" fillId="0" borderId="0" xfId="0" applyFont="1" applyAlignment="1">
      <alignment/>
    </xf>
    <xf numFmtId="164" fontId="37" fillId="0" borderId="0" xfId="0" applyFont="1" applyAlignment="1">
      <alignment horizontal="right"/>
    </xf>
    <xf numFmtId="164" fontId="37" fillId="0" borderId="54" xfId="0" applyFont="1" applyBorder="1" applyAlignment="1">
      <alignment/>
    </xf>
    <xf numFmtId="164" fontId="37" fillId="0" borderId="73" xfId="0" applyFont="1" applyBorder="1" applyAlignment="1">
      <alignment/>
    </xf>
    <xf numFmtId="164" fontId="37" fillId="0" borderId="63" xfId="0" applyFont="1" applyBorder="1" applyAlignment="1">
      <alignment/>
    </xf>
    <xf numFmtId="164" fontId="37" fillId="0" borderId="10" xfId="0" applyFont="1" applyBorder="1" applyAlignment="1">
      <alignment horizontal="center" vertical="center"/>
    </xf>
    <xf numFmtId="164" fontId="38" fillId="0" borderId="10" xfId="0" applyFont="1" applyBorder="1" applyAlignment="1">
      <alignment horizontal="center" vertical="center"/>
    </xf>
    <xf numFmtId="164" fontId="37" fillId="0" borderId="74" xfId="0" applyFont="1" applyBorder="1" applyAlignment="1">
      <alignment/>
    </xf>
    <xf numFmtId="164" fontId="37" fillId="0" borderId="0" xfId="0" applyFont="1" applyBorder="1" applyAlignment="1">
      <alignment/>
    </xf>
    <xf numFmtId="164" fontId="37" fillId="0" borderId="75" xfId="0" applyFont="1" applyBorder="1" applyAlignment="1">
      <alignment/>
    </xf>
    <xf numFmtId="164" fontId="37" fillId="0" borderId="71" xfId="0" applyFont="1" applyBorder="1" applyAlignment="1">
      <alignment/>
    </xf>
    <xf numFmtId="164" fontId="37" fillId="0" borderId="44" xfId="0" applyFont="1" applyBorder="1" applyAlignment="1">
      <alignment/>
    </xf>
    <xf numFmtId="164" fontId="37" fillId="0" borderId="39" xfId="0" applyFont="1" applyBorder="1" applyAlignment="1">
      <alignment/>
    </xf>
    <xf numFmtId="169" fontId="37" fillId="0" borderId="0" xfId="0" applyNumberFormat="1" applyFont="1" applyBorder="1" applyAlignment="1">
      <alignment/>
    </xf>
    <xf numFmtId="169" fontId="38" fillId="0" borderId="0" xfId="0" applyNumberFormat="1" applyFont="1" applyBorder="1" applyAlignment="1">
      <alignment/>
    </xf>
    <xf numFmtId="164" fontId="38" fillId="0" borderId="74" xfId="0" applyFont="1" applyBorder="1" applyAlignment="1">
      <alignment/>
    </xf>
    <xf numFmtId="164" fontId="38" fillId="0" borderId="0" xfId="0" applyFont="1" applyBorder="1" applyAlignment="1">
      <alignment/>
    </xf>
    <xf numFmtId="164" fontId="38" fillId="0" borderId="75" xfId="0" applyFont="1" applyBorder="1" applyAlignment="1">
      <alignment/>
    </xf>
    <xf numFmtId="169" fontId="37" fillId="0" borderId="44" xfId="0" applyNumberFormat="1" applyFont="1" applyBorder="1" applyAlignment="1">
      <alignment/>
    </xf>
    <xf numFmtId="164" fontId="19" fillId="0" borderId="0" xfId="0" applyFont="1" applyAlignment="1">
      <alignment/>
    </xf>
    <xf numFmtId="164" fontId="39" fillId="0" borderId="0" xfId="0" applyFont="1" applyAlignment="1">
      <alignment/>
    </xf>
    <xf numFmtId="164" fontId="40" fillId="0" borderId="0" xfId="0" applyFont="1" applyBorder="1" applyAlignment="1">
      <alignment horizontal="center"/>
    </xf>
    <xf numFmtId="164" fontId="40" fillId="0" borderId="0" xfId="0" applyFont="1" applyAlignment="1">
      <alignment horizontal="center"/>
    </xf>
    <xf numFmtId="164" fontId="40" fillId="0" borderId="0" xfId="0" applyFont="1" applyBorder="1" applyAlignment="1">
      <alignment horizontal="right"/>
    </xf>
    <xf numFmtId="164" fontId="40" fillId="0" borderId="0" xfId="0" applyFont="1" applyAlignment="1">
      <alignment horizontal="right"/>
    </xf>
    <xf numFmtId="164" fontId="41" fillId="0" borderId="17" xfId="0" applyFont="1" applyBorder="1" applyAlignment="1">
      <alignment horizontal="center" vertical="center"/>
    </xf>
    <xf numFmtId="164" fontId="41" fillId="0" borderId="10" xfId="0" applyFont="1" applyBorder="1" applyAlignment="1">
      <alignment horizontal="center" vertical="center"/>
    </xf>
    <xf numFmtId="164" fontId="41" fillId="0" borderId="10" xfId="0" applyFont="1" applyBorder="1" applyAlignment="1">
      <alignment horizontal="center" wrapText="1"/>
    </xf>
    <xf numFmtId="164" fontId="41" fillId="0" borderId="17" xfId="0" applyFont="1" applyBorder="1" applyAlignment="1">
      <alignment horizontal="center"/>
    </xf>
    <xf numFmtId="168" fontId="42" fillId="0" borderId="53" xfId="0" applyNumberFormat="1" applyFont="1" applyBorder="1" applyAlignment="1">
      <alignment/>
    </xf>
    <xf numFmtId="169" fontId="42" fillId="0" borderId="53" xfId="0" applyNumberFormat="1" applyFont="1" applyBorder="1" applyAlignment="1">
      <alignment horizontal="right"/>
    </xf>
    <xf numFmtId="168" fontId="39" fillId="0" borderId="10" xfId="0" applyNumberFormat="1" applyFont="1" applyBorder="1" applyAlignment="1">
      <alignment wrapText="1"/>
    </xf>
    <xf numFmtId="169" fontId="39" fillId="0" borderId="10" xfId="0" applyNumberFormat="1" applyFont="1" applyBorder="1" applyAlignment="1">
      <alignment horizontal="right"/>
    </xf>
    <xf numFmtId="169" fontId="43" fillId="4" borderId="10" xfId="0" applyNumberFormat="1" applyFont="1" applyFill="1" applyBorder="1" applyAlignment="1">
      <alignment horizontal="right"/>
    </xf>
    <xf numFmtId="169" fontId="39" fillId="0" borderId="10" xfId="0" applyNumberFormat="1" applyFont="1" applyBorder="1" applyAlignment="1">
      <alignment horizontal="right" vertical="center"/>
    </xf>
    <xf numFmtId="168" fontId="39" fillId="0" borderId="24" xfId="0" applyNumberFormat="1" applyFont="1" applyBorder="1" applyAlignment="1">
      <alignment wrapText="1"/>
    </xf>
    <xf numFmtId="169" fontId="39" fillId="0" borderId="24" xfId="0" applyNumberFormat="1" applyFont="1" applyBorder="1" applyAlignment="1">
      <alignment horizontal="right"/>
    </xf>
    <xf numFmtId="168" fontId="39" fillId="0" borderId="17" xfId="0" applyNumberFormat="1" applyFont="1" applyBorder="1" applyAlignment="1">
      <alignment/>
    </xf>
    <xf numFmtId="169" fontId="39" fillId="0" borderId="17" xfId="0" applyNumberFormat="1" applyFont="1" applyBorder="1" applyAlignment="1">
      <alignment horizontal="right"/>
    </xf>
    <xf numFmtId="168" fontId="42" fillId="0" borderId="36" xfId="0" applyNumberFormat="1" applyFont="1" applyBorder="1" applyAlignment="1">
      <alignment/>
    </xf>
    <xf numFmtId="169" fontId="42" fillId="0" borderId="36" xfId="0" applyNumberFormat="1" applyFont="1" applyBorder="1" applyAlignment="1">
      <alignment horizontal="right"/>
    </xf>
    <xf numFmtId="168" fontId="39" fillId="0" borderId="3" xfId="0" applyNumberFormat="1" applyFont="1" applyBorder="1" applyAlignment="1">
      <alignment/>
    </xf>
    <xf numFmtId="169" fontId="39" fillId="0" borderId="3" xfId="0" applyNumberFormat="1" applyFont="1" applyBorder="1" applyAlignment="1">
      <alignment horizontal="right"/>
    </xf>
    <xf numFmtId="168" fontId="39" fillId="0" borderId="27" xfId="0" applyNumberFormat="1" applyFont="1" applyBorder="1" applyAlignment="1">
      <alignment wrapText="1"/>
    </xf>
    <xf numFmtId="169" fontId="39" fillId="0" borderId="27" xfId="0" applyNumberFormat="1" applyFont="1" applyBorder="1" applyAlignment="1">
      <alignment horizontal="right"/>
    </xf>
    <xf numFmtId="168" fontId="42" fillId="0" borderId="36" xfId="0" applyNumberFormat="1" applyFont="1" applyBorder="1" applyAlignment="1">
      <alignment vertical="center" wrapText="1"/>
    </xf>
    <xf numFmtId="169" fontId="42" fillId="0" borderId="36" xfId="0" applyNumberFormat="1" applyFont="1" applyBorder="1" applyAlignment="1">
      <alignment horizontal="right" vertical="center"/>
    </xf>
    <xf numFmtId="169" fontId="16" fillId="0" borderId="0" xfId="0" applyNumberFormat="1" applyFont="1" applyAlignment="1">
      <alignment/>
    </xf>
    <xf numFmtId="168" fontId="41" fillId="0" borderId="6" xfId="0" applyNumberFormat="1" applyFont="1" applyBorder="1" applyAlignment="1">
      <alignment wrapText="1"/>
    </xf>
    <xf numFmtId="169" fontId="41" fillId="0" borderId="6" xfId="0" applyNumberFormat="1" applyFont="1" applyBorder="1" applyAlignment="1">
      <alignment horizontal="right" vertical="center"/>
    </xf>
    <xf numFmtId="168" fontId="41" fillId="0" borderId="6" xfId="0" applyNumberFormat="1" applyFont="1" applyBorder="1" applyAlignment="1">
      <alignment/>
    </xf>
    <xf numFmtId="169" fontId="41" fillId="0" borderId="6" xfId="0" applyNumberFormat="1" applyFont="1" applyBorder="1" applyAlignment="1">
      <alignment horizontal="right"/>
    </xf>
    <xf numFmtId="168" fontId="42" fillId="0" borderId="6" xfId="0" applyNumberFormat="1" applyFont="1" applyBorder="1" applyAlignment="1">
      <alignment/>
    </xf>
    <xf numFmtId="169" fontId="42" fillId="0" borderId="6" xfId="0" applyNumberFormat="1" applyFont="1" applyBorder="1" applyAlignment="1">
      <alignment horizontal="right"/>
    </xf>
    <xf numFmtId="168" fontId="42" fillId="0" borderId="10" xfId="0" applyNumberFormat="1" applyFont="1" applyBorder="1" applyAlignment="1">
      <alignment/>
    </xf>
    <xf numFmtId="169" fontId="41" fillId="0" borderId="10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/>
    </xf>
    <xf numFmtId="169" fontId="41" fillId="0" borderId="10" xfId="0" applyNumberFormat="1" applyFont="1" applyBorder="1" applyAlignment="1">
      <alignment horizontal="right"/>
    </xf>
    <xf numFmtId="169" fontId="39" fillId="0" borderId="10" xfId="0" applyNumberFormat="1" applyFont="1" applyBorder="1" applyAlignment="1">
      <alignment horizontal="right" vertical="center" wrapText="1"/>
    </xf>
    <xf numFmtId="169" fontId="41" fillId="0" borderId="10" xfId="0" applyNumberFormat="1" applyFont="1" applyBorder="1" applyAlignment="1">
      <alignment horizontal="right" vertical="center" wrapText="1"/>
    </xf>
    <xf numFmtId="169" fontId="0" fillId="0" borderId="0" xfId="0" applyNumberFormat="1" applyAlignment="1">
      <alignment wrapText="1"/>
    </xf>
    <xf numFmtId="168" fontId="39" fillId="0" borderId="6" xfId="0" applyNumberFormat="1" applyFont="1" applyBorder="1" applyAlignment="1">
      <alignment wrapText="1"/>
    </xf>
    <xf numFmtId="169" fontId="39" fillId="0" borderId="6" xfId="0" applyNumberFormat="1" applyFont="1" applyBorder="1" applyAlignment="1">
      <alignment horizontal="right" wrapText="1"/>
    </xf>
    <xf numFmtId="169" fontId="41" fillId="0" borderId="6" xfId="0" applyNumberFormat="1" applyFont="1" applyBorder="1" applyAlignment="1">
      <alignment horizontal="right" wrapText="1"/>
    </xf>
    <xf numFmtId="169" fontId="39" fillId="0" borderId="6" xfId="0" applyNumberFormat="1" applyFont="1" applyBorder="1" applyAlignment="1">
      <alignment horizontal="right" vertical="center" wrapText="1"/>
    </xf>
    <xf numFmtId="169" fontId="41" fillId="0" borderId="6" xfId="0" applyNumberFormat="1" applyFont="1" applyBorder="1" applyAlignment="1">
      <alignment horizontal="right" vertical="center" wrapText="1"/>
    </xf>
    <xf numFmtId="169" fontId="42" fillId="0" borderId="74" xfId="0" applyNumberFormat="1" applyFont="1" applyBorder="1" applyAlignment="1">
      <alignment horizontal="right" wrapText="1"/>
    </xf>
    <xf numFmtId="168" fontId="41" fillId="0" borderId="24" xfId="0" applyNumberFormat="1" applyFont="1" applyBorder="1" applyAlignment="1">
      <alignment/>
    </xf>
    <xf numFmtId="169" fontId="41" fillId="0" borderId="24" xfId="0" applyNumberFormat="1" applyFont="1" applyBorder="1" applyAlignment="1">
      <alignment horizontal="right" vertical="center"/>
    </xf>
    <xf numFmtId="168" fontId="41" fillId="0" borderId="76" xfId="0" applyNumberFormat="1" applyFont="1" applyBorder="1" applyAlignment="1">
      <alignment vertical="center"/>
    </xf>
    <xf numFmtId="169" fontId="41" fillId="0" borderId="76" xfId="0" applyNumberFormat="1" applyFont="1" applyBorder="1" applyAlignment="1">
      <alignment horizontal="right" vertical="center"/>
    </xf>
    <xf numFmtId="168" fontId="0" fillId="0" borderId="0" xfId="0" applyNumberFormat="1" applyAlignment="1">
      <alignment/>
    </xf>
    <xf numFmtId="164" fontId="44" fillId="0" borderId="0" xfId="0" applyFont="1" applyAlignment="1">
      <alignment/>
    </xf>
    <xf numFmtId="164" fontId="39" fillId="0" borderId="0" xfId="0" applyFont="1" applyBorder="1" applyAlignment="1">
      <alignment wrapText="1"/>
    </xf>
    <xf numFmtId="164" fontId="0" fillId="0" borderId="0" xfId="0" applyAlignment="1">
      <alignment/>
    </xf>
    <xf numFmtId="164" fontId="40" fillId="0" borderId="1" xfId="0" applyFont="1" applyBorder="1" applyAlignment="1">
      <alignment horizontal="right"/>
    </xf>
    <xf numFmtId="164" fontId="19" fillId="0" borderId="0" xfId="0" applyFont="1" applyAlignment="1">
      <alignment horizontal="right"/>
    </xf>
    <xf numFmtId="164" fontId="0" fillId="0" borderId="2" xfId="0" applyBorder="1" applyAlignment="1">
      <alignment/>
    </xf>
    <xf numFmtId="164" fontId="40" fillId="0" borderId="3" xfId="0" applyFont="1" applyBorder="1" applyAlignment="1">
      <alignment horizontal="right"/>
    </xf>
    <xf numFmtId="164" fontId="40" fillId="0" borderId="3" xfId="0" applyFont="1" applyBorder="1" applyAlignment="1">
      <alignment horizontal="center"/>
    </xf>
    <xf numFmtId="164" fontId="45" fillId="0" borderId="3" xfId="0" applyFont="1" applyBorder="1" applyAlignment="1">
      <alignment horizontal="center" vertical="center" wrapText="1"/>
    </xf>
    <xf numFmtId="164" fontId="46" fillId="0" borderId="3" xfId="0" applyFont="1" applyBorder="1" applyAlignment="1">
      <alignment horizontal="center" vertical="center" wrapText="1"/>
    </xf>
    <xf numFmtId="164" fontId="47" fillId="0" borderId="3" xfId="0" applyFont="1" applyBorder="1" applyAlignment="1">
      <alignment horizontal="center" vertical="center" wrapText="1"/>
    </xf>
    <xf numFmtId="164" fontId="48" fillId="0" borderId="3" xfId="0" applyFont="1" applyBorder="1" applyAlignment="1">
      <alignment horizontal="center" vertical="center" wrapText="1"/>
    </xf>
    <xf numFmtId="164" fontId="47" fillId="0" borderId="55" xfId="0" applyFont="1" applyBorder="1" applyAlignment="1">
      <alignment horizontal="center" vertical="center" wrapText="1"/>
    </xf>
    <xf numFmtId="164" fontId="48" fillId="0" borderId="10" xfId="0" applyFont="1" applyBorder="1" applyAlignment="1">
      <alignment horizontal="center" vertical="center" wrapText="1"/>
    </xf>
    <xf numFmtId="164" fontId="49" fillId="0" borderId="10" xfId="0" applyFont="1" applyBorder="1" applyAlignment="1">
      <alignment horizontal="center" vertical="center" wrapText="1"/>
    </xf>
    <xf numFmtId="164" fontId="48" fillId="0" borderId="10" xfId="0" applyFont="1" applyBorder="1" applyAlignment="1">
      <alignment horizontal="center"/>
    </xf>
    <xf numFmtId="164" fontId="46" fillId="0" borderId="10" xfId="0" applyFont="1" applyBorder="1" applyAlignment="1">
      <alignment horizontal="center" vertical="center" wrapText="1"/>
    </xf>
    <xf numFmtId="164" fontId="46" fillId="0" borderId="10" xfId="0" applyFont="1" applyBorder="1" applyAlignment="1">
      <alignment horizontal="center"/>
    </xf>
    <xf numFmtId="164" fontId="0" fillId="0" borderId="9" xfId="0" applyBorder="1" applyAlignment="1">
      <alignment/>
    </xf>
    <xf numFmtId="164" fontId="50" fillId="0" borderId="6" xfId="0" applyFont="1" applyBorder="1" applyAlignment="1">
      <alignment horizontal="center"/>
    </xf>
    <xf numFmtId="164" fontId="48" fillId="0" borderId="22" xfId="0" applyFont="1" applyBorder="1" applyAlignment="1">
      <alignment horizontal="center"/>
    </xf>
    <xf numFmtId="168" fontId="48" fillId="0" borderId="6" xfId="0" applyNumberFormat="1" applyFont="1" applyBorder="1" applyAlignment="1">
      <alignment/>
    </xf>
    <xf numFmtId="169" fontId="51" fillId="0" borderId="6" xfId="0" applyNumberFormat="1" applyFont="1" applyBorder="1" applyAlignment="1">
      <alignment horizontal="right"/>
    </xf>
    <xf numFmtId="169" fontId="52" fillId="0" borderId="6" xfId="0" applyNumberFormat="1" applyFont="1" applyBorder="1" applyAlignment="1">
      <alignment horizontal="right"/>
    </xf>
    <xf numFmtId="169" fontId="53" fillId="0" borderId="29" xfId="0" applyNumberFormat="1" applyFont="1" applyBorder="1" applyAlignment="1">
      <alignment horizontal="right"/>
    </xf>
    <xf numFmtId="168" fontId="48" fillId="0" borderId="10" xfId="0" applyNumberFormat="1" applyFont="1" applyBorder="1" applyAlignment="1">
      <alignment wrapText="1"/>
    </xf>
    <xf numFmtId="169" fontId="51" fillId="0" borderId="10" xfId="0" applyNumberFormat="1" applyFont="1" applyBorder="1" applyAlignment="1">
      <alignment horizontal="right"/>
    </xf>
    <xf numFmtId="168" fontId="53" fillId="0" borderId="17" xfId="0" applyNumberFormat="1" applyFont="1" applyBorder="1" applyAlignment="1">
      <alignment wrapText="1"/>
    </xf>
    <xf numFmtId="169" fontId="53" fillId="0" borderId="17" xfId="0" applyNumberFormat="1" applyFont="1" applyBorder="1" applyAlignment="1">
      <alignment horizontal="right"/>
    </xf>
    <xf numFmtId="164" fontId="53" fillId="0" borderId="0" xfId="0" applyFont="1" applyBorder="1" applyAlignment="1">
      <alignment horizontal="center" wrapText="1"/>
    </xf>
    <xf numFmtId="164" fontId="54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4" fontId="53" fillId="0" borderId="0" xfId="0" applyFont="1" applyAlignment="1">
      <alignment/>
    </xf>
    <xf numFmtId="171" fontId="19" fillId="0" borderId="0" xfId="0" applyNumberFormat="1" applyFont="1" applyAlignment="1">
      <alignment horizontal="right"/>
    </xf>
    <xf numFmtId="164" fontId="55" fillId="0" borderId="47" xfId="0" applyFont="1" applyBorder="1" applyAlignment="1">
      <alignment vertical="center"/>
    </xf>
    <xf numFmtId="164" fontId="53" fillId="0" borderId="77" xfId="0" applyFont="1" applyBorder="1" applyAlignment="1">
      <alignment horizontal="center" vertical="center"/>
    </xf>
    <xf numFmtId="164" fontId="53" fillId="0" borderId="78" xfId="0" applyFont="1" applyBorder="1" applyAlignment="1">
      <alignment horizontal="center" vertical="center"/>
    </xf>
    <xf numFmtId="164" fontId="0" fillId="0" borderId="40" xfId="0" applyBorder="1" applyAlignment="1">
      <alignment/>
    </xf>
    <xf numFmtId="164" fontId="53" fillId="0" borderId="47" xfId="0" applyFont="1" applyBorder="1" applyAlignment="1">
      <alignment horizontal="center" vertical="center"/>
    </xf>
    <xf numFmtId="164" fontId="20" fillId="0" borderId="79" xfId="0" applyFont="1" applyBorder="1" applyAlignment="1">
      <alignment horizontal="center" vertical="center"/>
    </xf>
    <xf numFmtId="164" fontId="0" fillId="0" borderId="49" xfId="0" applyBorder="1" applyAlignment="1">
      <alignment horizontal="center"/>
    </xf>
    <xf numFmtId="169" fontId="0" fillId="0" borderId="68" xfId="0" applyNumberFormat="1" applyBorder="1" applyAlignment="1">
      <alignment/>
    </xf>
    <xf numFmtId="169" fontId="0" fillId="0" borderId="80" xfId="0" applyNumberFormat="1" applyBorder="1" applyAlignment="1">
      <alignment/>
    </xf>
    <xf numFmtId="169" fontId="0" fillId="0" borderId="81" xfId="0" applyNumberFormat="1" applyBorder="1" applyAlignment="1">
      <alignment/>
    </xf>
    <xf numFmtId="164" fontId="0" fillId="0" borderId="40" xfId="0" applyBorder="1" applyAlignment="1">
      <alignment horizontal="center"/>
    </xf>
    <xf numFmtId="169" fontId="0" fillId="0" borderId="48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82" xfId="0" applyNumberFormat="1" applyBorder="1" applyAlignment="1">
      <alignment/>
    </xf>
    <xf numFmtId="164" fontId="0" fillId="0" borderId="40" xfId="0" applyFont="1" applyBorder="1" applyAlignment="1">
      <alignment wrapText="1"/>
    </xf>
    <xf numFmtId="169" fontId="0" fillId="0" borderId="70" xfId="0" applyNumberFormat="1" applyBorder="1" applyAlignment="1">
      <alignment/>
    </xf>
    <xf numFmtId="169" fontId="0" fillId="0" borderId="44" xfId="0" applyNumberFormat="1" applyBorder="1" applyAlignment="1">
      <alignment/>
    </xf>
    <xf numFmtId="169" fontId="0" fillId="0" borderId="83" xfId="0" applyNumberFormat="1" applyBorder="1" applyAlignment="1">
      <alignment/>
    </xf>
    <xf numFmtId="164" fontId="0" fillId="0" borderId="42" xfId="0" applyFont="1" applyBorder="1" applyAlignment="1">
      <alignment/>
    </xf>
    <xf numFmtId="169" fontId="0" fillId="0" borderId="84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85" xfId="0" applyNumberFormat="1" applyBorder="1" applyAlignment="1">
      <alignment/>
    </xf>
    <xf numFmtId="164" fontId="0" fillId="0" borderId="86" xfId="0" applyBorder="1" applyAlignment="1">
      <alignment horizontal="center"/>
    </xf>
    <xf numFmtId="164" fontId="20" fillId="0" borderId="87" xfId="0" applyFont="1" applyBorder="1" applyAlignment="1">
      <alignment horizontal="center"/>
    </xf>
    <xf numFmtId="169" fontId="20" fillId="0" borderId="88" xfId="0" applyNumberFormat="1" applyFont="1" applyBorder="1" applyAlignment="1">
      <alignment/>
    </xf>
    <xf numFmtId="169" fontId="20" fillId="0" borderId="89" xfId="0" applyNumberFormat="1" applyFont="1" applyBorder="1" applyAlignment="1">
      <alignment/>
    </xf>
    <xf numFmtId="169" fontId="20" fillId="0" borderId="90" xfId="0" applyNumberFormat="1" applyFont="1" applyBorder="1" applyAlignment="1">
      <alignment/>
    </xf>
    <xf numFmtId="164" fontId="0" fillId="0" borderId="0" xfId="0" applyFont="1" applyBorder="1" applyAlignment="1">
      <alignment vertical="center"/>
    </xf>
    <xf numFmtId="164" fontId="0" fillId="0" borderId="49" xfId="0" applyBorder="1" applyAlignment="1">
      <alignment horizontal="center" vertical="center"/>
    </xf>
    <xf numFmtId="169" fontId="0" fillId="0" borderId="91" xfId="0" applyNumberFormat="1" applyBorder="1" applyAlignment="1">
      <alignment/>
    </xf>
    <xf numFmtId="164" fontId="0" fillId="0" borderId="40" xfId="0" applyBorder="1" applyAlignment="1">
      <alignment horizontal="center" vertical="center"/>
    </xf>
    <xf numFmtId="169" fontId="0" fillId="0" borderId="92" xfId="0" applyNumberFormat="1" applyBorder="1" applyAlignment="1">
      <alignment/>
    </xf>
    <xf numFmtId="164" fontId="0" fillId="0" borderId="40" xfId="0" applyFont="1" applyBorder="1" applyAlignment="1">
      <alignment vertical="center" wrapText="1"/>
    </xf>
    <xf numFmtId="169" fontId="0" fillId="0" borderId="92" xfId="0" applyNumberFormat="1" applyBorder="1" applyAlignment="1">
      <alignment vertical="center"/>
    </xf>
    <xf numFmtId="164" fontId="20" fillId="0" borderId="34" xfId="0" applyFont="1" applyBorder="1" applyAlignment="1">
      <alignment vertical="center"/>
    </xf>
    <xf numFmtId="169" fontId="20" fillId="0" borderId="93" xfId="0" applyNumberFormat="1" applyFont="1" applyBorder="1" applyAlignment="1">
      <alignment vertical="center"/>
    </xf>
    <xf numFmtId="164" fontId="0" fillId="0" borderId="92" xfId="0" applyBorder="1" applyAlignment="1">
      <alignment horizontal="center"/>
    </xf>
    <xf numFmtId="164" fontId="0" fillId="0" borderId="42" xfId="0" applyFont="1" applyBorder="1" applyAlignment="1">
      <alignment vertical="center" wrapText="1"/>
    </xf>
    <xf numFmtId="164" fontId="20" fillId="0" borderId="94" xfId="0" applyFont="1" applyBorder="1" applyAlignment="1">
      <alignment horizontal="left" vertical="center"/>
    </xf>
    <xf numFmtId="169" fontId="20" fillId="0" borderId="95" xfId="0" applyNumberFormat="1" applyFont="1" applyBorder="1" applyAlignment="1">
      <alignment vertical="center"/>
    </xf>
    <xf numFmtId="164" fontId="19" fillId="0" borderId="0" xfId="0" applyFont="1" applyBorder="1" applyAlignment="1">
      <alignment horizontal="center" wrapText="1"/>
    </xf>
    <xf numFmtId="164" fontId="55" fillId="0" borderId="79" xfId="0" applyFont="1" applyBorder="1" applyAlignment="1">
      <alignment horizontal="center" vertical="center" wrapText="1"/>
    </xf>
    <xf numFmtId="164" fontId="53" fillId="0" borderId="96" xfId="0" applyFont="1" applyBorder="1" applyAlignment="1">
      <alignment horizontal="center" vertical="center"/>
    </xf>
    <xf numFmtId="164" fontId="53" fillId="0" borderId="66" xfId="0" applyFont="1" applyBorder="1" applyAlignment="1">
      <alignment horizontal="center" vertical="center"/>
    </xf>
    <xf numFmtId="164" fontId="55" fillId="0" borderId="31" xfId="0" applyFont="1" applyBorder="1" applyAlignment="1">
      <alignment horizontal="center" vertical="center"/>
    </xf>
    <xf numFmtId="164" fontId="0" fillId="0" borderId="31" xfId="0" applyFont="1" applyBorder="1" applyAlignment="1">
      <alignment horizontal="center" wrapText="1"/>
    </xf>
    <xf numFmtId="164" fontId="0" fillId="0" borderId="96" xfId="0" applyFon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169" fontId="0" fillId="0" borderId="31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21" xfId="0" applyFont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0" fillId="0" borderId="30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11" xfId="20"/>
    <cellStyle name="Normál 13 2" xfId="21"/>
    <cellStyle name="Normál_KVRENMUNKA" xfId="22"/>
  </cellStyles>
  <dxfs count="2">
    <dxf>
      <font>
        <b val="0"/>
        <sz val="11"/>
        <color rgb="FF000000"/>
      </font>
      <border/>
    </dxf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B1">
      <selection activeCell="F5" sqref="F5"/>
    </sheetView>
  </sheetViews>
  <sheetFormatPr defaultColWidth="9.140625" defaultRowHeight="15"/>
  <cols>
    <col min="1" max="1" width="9.140625" style="1" customWidth="1"/>
    <col min="2" max="2" width="51.57421875" style="1" customWidth="1"/>
    <col min="3" max="5" width="14.28125" style="1" customWidth="1"/>
    <col min="6" max="6" width="14.57421875" style="2" customWidth="1"/>
    <col min="7" max="7" width="50.7109375" style="3" customWidth="1"/>
    <col min="8" max="10" width="13.8515625" style="3" customWidth="1"/>
    <col min="11" max="11" width="13.140625" style="3" customWidth="1"/>
    <col min="12" max="16384" width="9.140625" style="1" customWidth="1"/>
  </cols>
  <sheetData>
    <row r="1" spans="1:11" ht="1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" customHeight="1">
      <c r="A2" s="5" t="s">
        <v>1</v>
      </c>
      <c r="B2" s="5"/>
      <c r="C2" s="5"/>
      <c r="D2" s="5"/>
      <c r="E2" s="5"/>
      <c r="F2" s="6" t="s">
        <v>2</v>
      </c>
      <c r="G2" s="7" t="s">
        <v>3</v>
      </c>
      <c r="H2" s="7"/>
      <c r="I2" s="7"/>
      <c r="J2" s="8" t="s">
        <v>4</v>
      </c>
      <c r="K2" s="8"/>
    </row>
    <row r="3" spans="1:11" ht="30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0" t="s">
        <v>11</v>
      </c>
      <c r="H3" s="11" t="s">
        <v>7</v>
      </c>
      <c r="I3" s="11" t="s">
        <v>8</v>
      </c>
      <c r="J3" s="11" t="s">
        <v>9</v>
      </c>
      <c r="K3" s="11" t="s">
        <v>10</v>
      </c>
    </row>
    <row r="4" spans="1:11" ht="18" customHeight="1">
      <c r="A4" s="12"/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15</v>
      </c>
      <c r="G4" s="13" t="s">
        <v>16</v>
      </c>
      <c r="H4" s="15" t="s">
        <v>17</v>
      </c>
      <c r="I4" s="15" t="s">
        <v>18</v>
      </c>
      <c r="J4" s="15" t="s">
        <v>19</v>
      </c>
      <c r="K4" s="15" t="s">
        <v>19</v>
      </c>
    </row>
    <row r="5" spans="1:11" ht="15" customHeight="1">
      <c r="A5" s="16" t="s">
        <v>20</v>
      </c>
      <c r="B5" s="17" t="s">
        <v>21</v>
      </c>
      <c r="C5" s="18">
        <f>SUM(C6+C7)</f>
        <v>280962</v>
      </c>
      <c r="D5" s="18">
        <f>SUM(D6+D7)</f>
        <v>235783</v>
      </c>
      <c r="E5" s="18">
        <f>SUM(E6+E7)</f>
        <v>298400</v>
      </c>
      <c r="F5" s="18">
        <f>SUM(F6+F7)</f>
        <v>298453</v>
      </c>
      <c r="G5" s="17" t="s">
        <v>22</v>
      </c>
      <c r="H5" s="19">
        <v>168011</v>
      </c>
      <c r="I5" s="19">
        <v>121470</v>
      </c>
      <c r="J5" s="19">
        <v>146364</v>
      </c>
      <c r="K5" s="19">
        <v>145466</v>
      </c>
    </row>
    <row r="6" spans="1:11" ht="15" customHeight="1">
      <c r="A6" s="16" t="s">
        <v>23</v>
      </c>
      <c r="B6" s="17" t="s">
        <v>24</v>
      </c>
      <c r="C6" s="18">
        <v>181607</v>
      </c>
      <c r="D6" s="18">
        <v>182595</v>
      </c>
      <c r="E6" s="18">
        <v>205488</v>
      </c>
      <c r="F6" s="18">
        <v>205488</v>
      </c>
      <c r="G6" s="17" t="s">
        <v>25</v>
      </c>
      <c r="H6" s="19">
        <v>37741</v>
      </c>
      <c r="I6" s="19">
        <v>30031</v>
      </c>
      <c r="J6" s="19">
        <v>34892</v>
      </c>
      <c r="K6" s="19">
        <v>34571</v>
      </c>
    </row>
    <row r="7" spans="1:11" ht="19.5" customHeight="1">
      <c r="A7" s="16" t="s">
        <v>26</v>
      </c>
      <c r="B7" s="17" t="s">
        <v>27</v>
      </c>
      <c r="C7" s="18">
        <v>99355</v>
      </c>
      <c r="D7" s="18">
        <v>53188</v>
      </c>
      <c r="E7" s="18">
        <v>92912</v>
      </c>
      <c r="F7" s="18">
        <v>92965</v>
      </c>
      <c r="G7" s="17" t="s">
        <v>28</v>
      </c>
      <c r="H7" s="19">
        <v>109310</v>
      </c>
      <c r="I7" s="19">
        <v>67138</v>
      </c>
      <c r="J7" s="19">
        <v>91196</v>
      </c>
      <c r="K7" s="19">
        <v>88146</v>
      </c>
    </row>
    <row r="8" spans="1:11" ht="13.5" customHeight="1">
      <c r="A8" s="16" t="s">
        <v>29</v>
      </c>
      <c r="B8" s="17" t="s">
        <v>30</v>
      </c>
      <c r="C8" s="18">
        <f>SUM(C9+C10)</f>
        <v>100711</v>
      </c>
      <c r="D8" s="18">
        <f>SUM(D9+D10)</f>
        <v>67947</v>
      </c>
      <c r="E8" s="18">
        <f>SUM(E9+E10)</f>
        <v>112269</v>
      </c>
      <c r="F8" s="18">
        <f>SUM(F9+F10)</f>
        <v>72141</v>
      </c>
      <c r="G8" s="17" t="s">
        <v>31</v>
      </c>
      <c r="H8" s="19">
        <v>24580</v>
      </c>
      <c r="I8" s="19">
        <v>6854</v>
      </c>
      <c r="J8" s="19">
        <v>25751</v>
      </c>
      <c r="K8" s="19">
        <v>25146</v>
      </c>
    </row>
    <row r="9" spans="1:11" ht="13.5" customHeight="1">
      <c r="A9" s="16" t="s">
        <v>32</v>
      </c>
      <c r="B9" s="17" t="s">
        <v>33</v>
      </c>
      <c r="C9" s="20">
        <v>9607</v>
      </c>
      <c r="D9" s="21">
        <v>0</v>
      </c>
      <c r="E9" s="18">
        <v>4550</v>
      </c>
      <c r="F9" s="18">
        <v>4550</v>
      </c>
      <c r="G9" s="17" t="s">
        <v>34</v>
      </c>
      <c r="H9" s="19">
        <f>SUM(H10:H13)</f>
        <v>69378</v>
      </c>
      <c r="I9" s="19">
        <f>SUM(I10:I13)</f>
        <v>170555</v>
      </c>
      <c r="J9" s="19">
        <f>SUM(J10:J13)</f>
        <v>161126</v>
      </c>
      <c r="K9" s="19">
        <f>SUM(K10:K13)</f>
        <v>113329</v>
      </c>
    </row>
    <row r="10" spans="1:11" ht="13.5" customHeight="1">
      <c r="A10" s="16" t="s">
        <v>35</v>
      </c>
      <c r="B10" s="17" t="s">
        <v>36</v>
      </c>
      <c r="C10" s="18">
        <v>91104</v>
      </c>
      <c r="D10" s="18">
        <v>67947</v>
      </c>
      <c r="E10" s="18">
        <v>107719</v>
      </c>
      <c r="F10" s="18">
        <v>67591</v>
      </c>
      <c r="G10" s="17" t="s">
        <v>37</v>
      </c>
      <c r="H10" s="22">
        <v>0</v>
      </c>
      <c r="I10" s="23">
        <v>0</v>
      </c>
      <c r="J10" s="23">
        <v>1574</v>
      </c>
      <c r="K10" s="23">
        <v>1457</v>
      </c>
    </row>
    <row r="11" spans="1:11" ht="16.5" customHeight="1">
      <c r="A11" s="16" t="s">
        <v>38</v>
      </c>
      <c r="B11" s="17" t="s">
        <v>39</v>
      </c>
      <c r="C11" s="18">
        <f>SUM(C12:C14)</f>
        <v>100821</v>
      </c>
      <c r="D11" s="18">
        <f>SUM(D12:D14)</f>
        <v>98801</v>
      </c>
      <c r="E11" s="18">
        <f>SUM(E12:E14)</f>
        <v>98774</v>
      </c>
      <c r="F11" s="18">
        <f>SUM(F12:F14)</f>
        <v>95398</v>
      </c>
      <c r="G11" s="17" t="s">
        <v>40</v>
      </c>
      <c r="H11" s="19">
        <v>69378</v>
      </c>
      <c r="I11" s="19">
        <v>103837</v>
      </c>
      <c r="J11" s="19">
        <v>106506</v>
      </c>
      <c r="K11" s="19">
        <v>103989</v>
      </c>
    </row>
    <row r="12" spans="1:11" ht="16.5" customHeight="1">
      <c r="A12" s="16" t="s">
        <v>41</v>
      </c>
      <c r="B12" s="17" t="s">
        <v>42</v>
      </c>
      <c r="C12" s="18">
        <v>10052</v>
      </c>
      <c r="D12" s="18">
        <v>10000</v>
      </c>
      <c r="E12" s="18">
        <v>10000</v>
      </c>
      <c r="F12" s="18">
        <v>9488</v>
      </c>
      <c r="G12" s="17" t="s">
        <v>43</v>
      </c>
      <c r="H12" s="22">
        <v>0</v>
      </c>
      <c r="I12" s="19">
        <v>8360</v>
      </c>
      <c r="J12" s="19">
        <v>8360</v>
      </c>
      <c r="K12" s="19">
        <v>7883</v>
      </c>
    </row>
    <row r="13" spans="1:11" ht="15.75" customHeight="1">
      <c r="A13" s="16" t="s">
        <v>44</v>
      </c>
      <c r="B13" s="17" t="s">
        <v>45</v>
      </c>
      <c r="C13" s="18">
        <v>89108</v>
      </c>
      <c r="D13" s="18">
        <v>87390</v>
      </c>
      <c r="E13" s="18">
        <v>87390</v>
      </c>
      <c r="F13" s="18">
        <v>84845</v>
      </c>
      <c r="G13" s="17" t="s">
        <v>46</v>
      </c>
      <c r="H13" s="22">
        <v>0</v>
      </c>
      <c r="I13" s="19">
        <v>58358</v>
      </c>
      <c r="J13" s="19">
        <v>44686</v>
      </c>
      <c r="K13" s="22">
        <v>0</v>
      </c>
    </row>
    <row r="14" spans="1:11" ht="14.25" customHeight="1">
      <c r="A14" s="16" t="s">
        <v>47</v>
      </c>
      <c r="B14" s="17" t="s">
        <v>48</v>
      </c>
      <c r="C14" s="18">
        <v>1661</v>
      </c>
      <c r="D14" s="18">
        <v>1411</v>
      </c>
      <c r="E14" s="18">
        <v>1384</v>
      </c>
      <c r="F14" s="18">
        <v>1065</v>
      </c>
      <c r="G14" s="17" t="s">
        <v>49</v>
      </c>
      <c r="H14" s="23">
        <v>76353</v>
      </c>
      <c r="I14" s="23">
        <v>65781</v>
      </c>
      <c r="J14" s="23">
        <v>70355</v>
      </c>
      <c r="K14" s="23">
        <v>38704</v>
      </c>
    </row>
    <row r="15" spans="1:11" ht="14.25" customHeight="1">
      <c r="A15" s="16" t="s">
        <v>50</v>
      </c>
      <c r="B15" s="17" t="s">
        <v>51</v>
      </c>
      <c r="C15" s="18">
        <v>28554</v>
      </c>
      <c r="D15" s="18">
        <v>15682</v>
      </c>
      <c r="E15" s="18">
        <v>16582</v>
      </c>
      <c r="F15" s="18">
        <v>13052</v>
      </c>
      <c r="G15" s="17" t="s">
        <v>52</v>
      </c>
      <c r="H15" s="23">
        <v>37068</v>
      </c>
      <c r="I15" s="23">
        <v>30520</v>
      </c>
      <c r="J15" s="23">
        <v>77788</v>
      </c>
      <c r="K15" s="23">
        <v>75459</v>
      </c>
    </row>
    <row r="16" spans="1:11" ht="13.5" customHeight="1">
      <c r="A16" s="16" t="s">
        <v>53</v>
      </c>
      <c r="B16" s="17" t="s">
        <v>54</v>
      </c>
      <c r="C16" s="20">
        <v>3817</v>
      </c>
      <c r="D16" s="20">
        <v>0</v>
      </c>
      <c r="E16" s="20">
        <v>2518</v>
      </c>
      <c r="F16" s="20">
        <v>2518</v>
      </c>
      <c r="G16" s="17" t="s">
        <v>55</v>
      </c>
      <c r="H16" s="19">
        <f>SUM(H17+H18)</f>
        <v>4083</v>
      </c>
      <c r="I16" s="19">
        <f>SUM(I17+I18)</f>
        <v>400</v>
      </c>
      <c r="J16" s="19">
        <f>SUM(J17+J18)</f>
        <v>1089</v>
      </c>
      <c r="K16" s="19">
        <f>SUM(K17+K18)</f>
        <v>894</v>
      </c>
    </row>
    <row r="17" spans="1:11" ht="14.25" customHeight="1">
      <c r="A17" s="16" t="s">
        <v>56</v>
      </c>
      <c r="B17" s="17" t="s">
        <v>57</v>
      </c>
      <c r="C17" s="21">
        <v>0</v>
      </c>
      <c r="D17" s="21">
        <v>0</v>
      </c>
      <c r="E17" s="21">
        <v>0</v>
      </c>
      <c r="F17" s="21">
        <v>0</v>
      </c>
      <c r="G17" s="17" t="s">
        <v>58</v>
      </c>
      <c r="H17" s="23">
        <v>4083</v>
      </c>
      <c r="I17" s="22">
        <v>0</v>
      </c>
      <c r="J17" s="22">
        <v>0</v>
      </c>
      <c r="K17" s="22">
        <v>0</v>
      </c>
    </row>
    <row r="18" spans="1:11" ht="13.5" customHeight="1">
      <c r="A18" s="16" t="s">
        <v>59</v>
      </c>
      <c r="B18" s="17" t="s">
        <v>60</v>
      </c>
      <c r="C18" s="21">
        <v>0</v>
      </c>
      <c r="D18" s="21">
        <v>0</v>
      </c>
      <c r="E18" s="21">
        <v>0</v>
      </c>
      <c r="F18" s="21">
        <v>0</v>
      </c>
      <c r="G18" s="17" t="s">
        <v>61</v>
      </c>
      <c r="H18" s="19">
        <v>0</v>
      </c>
      <c r="I18" s="19">
        <v>400</v>
      </c>
      <c r="J18" s="19">
        <v>1089</v>
      </c>
      <c r="K18" s="19">
        <v>894</v>
      </c>
    </row>
    <row r="19" spans="1:11" ht="13.5" customHeight="1">
      <c r="A19" s="16" t="s">
        <v>62</v>
      </c>
      <c r="B19" s="17"/>
      <c r="C19" s="18"/>
      <c r="D19" s="18"/>
      <c r="E19" s="18"/>
      <c r="F19" s="18"/>
      <c r="G19" s="17"/>
      <c r="H19" s="22"/>
      <c r="I19" s="22"/>
      <c r="J19" s="22"/>
      <c r="K19" s="22"/>
    </row>
    <row r="20" spans="1:11" ht="13.5" customHeight="1">
      <c r="A20" s="16" t="s">
        <v>63</v>
      </c>
      <c r="B20" s="17"/>
      <c r="C20" s="18"/>
      <c r="D20" s="18"/>
      <c r="E20" s="18"/>
      <c r="F20" s="18"/>
      <c r="G20" s="17"/>
      <c r="H20" s="19"/>
      <c r="I20" s="19"/>
      <c r="J20" s="19"/>
      <c r="K20" s="19"/>
    </row>
    <row r="21" spans="1:11" ht="16.5" customHeight="1">
      <c r="A21" s="16" t="s">
        <v>64</v>
      </c>
      <c r="B21" s="24" t="s">
        <v>65</v>
      </c>
      <c r="C21" s="25">
        <f>SUM(C5+C11+C15+C17)</f>
        <v>410337</v>
      </c>
      <c r="D21" s="25">
        <f>SUM(D5+D11+D15+D17)</f>
        <v>350266</v>
      </c>
      <c r="E21" s="25">
        <f>SUM(E5+E11+E15+E17)</f>
        <v>413756</v>
      </c>
      <c r="F21" s="25">
        <f>SUM(F5+F11+F15+F17)</f>
        <v>406903</v>
      </c>
      <c r="G21" s="24" t="s">
        <v>66</v>
      </c>
      <c r="H21" s="26">
        <f>SUM(H5:H9)</f>
        <v>409020</v>
      </c>
      <c r="I21" s="26">
        <f>SUM(I5:I9)</f>
        <v>396048</v>
      </c>
      <c r="J21" s="26">
        <f>SUM(J5:J9)</f>
        <v>459329</v>
      </c>
      <c r="K21" s="26">
        <f>SUM(K5:K9)</f>
        <v>406658</v>
      </c>
    </row>
    <row r="22" spans="1:11" ht="13.5" customHeight="1">
      <c r="A22" s="16" t="s">
        <v>67</v>
      </c>
      <c r="B22" s="24" t="s">
        <v>68</v>
      </c>
      <c r="C22" s="25">
        <f>SUM(C8+C16+C18)</f>
        <v>104528</v>
      </c>
      <c r="D22" s="25">
        <f>SUM(D8+D16+D18)</f>
        <v>67947</v>
      </c>
      <c r="E22" s="25">
        <f>SUM(E8+E16+E18)</f>
        <v>114787</v>
      </c>
      <c r="F22" s="25">
        <f>SUM(F8+F16+F18)</f>
        <v>74659</v>
      </c>
      <c r="G22" s="24" t="s">
        <v>69</v>
      </c>
      <c r="H22" s="26">
        <f>SUM(H14:H16)</f>
        <v>117504</v>
      </c>
      <c r="I22" s="26">
        <f>SUM(I14:I16)</f>
        <v>96701</v>
      </c>
      <c r="J22" s="26">
        <f>SUM(J14:J16)</f>
        <v>149232</v>
      </c>
      <c r="K22" s="26">
        <f>SUM(K14:K16)</f>
        <v>115057</v>
      </c>
    </row>
    <row r="23" spans="1:11" s="31" customFormat="1" ht="34.5" customHeight="1">
      <c r="A23" s="27">
        <v>19</v>
      </c>
      <c r="B23" s="28" t="s">
        <v>70</v>
      </c>
      <c r="C23" s="29">
        <f>SUM(C21+C22)</f>
        <v>514865</v>
      </c>
      <c r="D23" s="29">
        <f>SUM(D21+D22)</f>
        <v>418213</v>
      </c>
      <c r="E23" s="29">
        <f>SUM(E21+E22)</f>
        <v>528543</v>
      </c>
      <c r="F23" s="29">
        <f>SUM(F21+F22)</f>
        <v>481562</v>
      </c>
      <c r="G23" s="28" t="s">
        <v>71</v>
      </c>
      <c r="H23" s="30">
        <f>SUM(H21+H22)</f>
        <v>526524</v>
      </c>
      <c r="I23" s="30">
        <f>SUM(I21+I22)</f>
        <v>492749</v>
      </c>
      <c r="J23" s="30">
        <f>SUM(J21+J22)</f>
        <v>608561</v>
      </c>
      <c r="K23" s="30">
        <f>SUM(K21+K22)</f>
        <v>521715</v>
      </c>
    </row>
    <row r="24" spans="1:11" ht="14.25" customHeight="1">
      <c r="A24" s="16" t="s">
        <v>72</v>
      </c>
      <c r="B24" s="32"/>
      <c r="C24" s="33"/>
      <c r="D24" s="33"/>
      <c r="E24" s="33"/>
      <c r="F24" s="33"/>
      <c r="G24" s="34" t="s">
        <v>73</v>
      </c>
      <c r="H24" s="23">
        <v>0</v>
      </c>
      <c r="I24" s="23">
        <v>0</v>
      </c>
      <c r="J24" s="23">
        <v>28895</v>
      </c>
      <c r="K24" s="23">
        <v>28895</v>
      </c>
    </row>
    <row r="25" spans="1:11" ht="14.25" customHeight="1">
      <c r="A25" s="16" t="s">
        <v>74</v>
      </c>
      <c r="B25" s="32"/>
      <c r="C25" s="33"/>
      <c r="D25" s="33"/>
      <c r="E25" s="33"/>
      <c r="F25" s="33"/>
      <c r="G25" s="35" t="s">
        <v>75</v>
      </c>
      <c r="H25" s="23">
        <v>19000</v>
      </c>
      <c r="I25" s="22">
        <v>0</v>
      </c>
      <c r="J25" s="22">
        <v>0</v>
      </c>
      <c r="K25" s="22">
        <v>0</v>
      </c>
    </row>
    <row r="26" spans="1:11" ht="13.5" customHeight="1">
      <c r="A26" s="16" t="s">
        <v>76</v>
      </c>
      <c r="B26" s="36"/>
      <c r="C26" s="18"/>
      <c r="D26" s="18"/>
      <c r="E26" s="18"/>
      <c r="F26" s="18"/>
      <c r="G26" s="35" t="s">
        <v>77</v>
      </c>
      <c r="H26" s="22">
        <v>0</v>
      </c>
      <c r="I26" s="22">
        <v>0</v>
      </c>
      <c r="J26" s="23">
        <v>6690</v>
      </c>
      <c r="K26" s="23">
        <v>0</v>
      </c>
    </row>
    <row r="27" spans="1:11" ht="13.5" customHeight="1">
      <c r="A27" s="16" t="s">
        <v>78</v>
      </c>
      <c r="B27" s="36"/>
      <c r="C27" s="18"/>
      <c r="D27" s="18"/>
      <c r="E27" s="18"/>
      <c r="F27" s="18"/>
      <c r="G27" s="28" t="s">
        <v>79</v>
      </c>
      <c r="H27" s="37">
        <v>19000</v>
      </c>
      <c r="I27" s="37">
        <v>0</v>
      </c>
      <c r="J27" s="37">
        <f>SUM(J24:J26)</f>
        <v>35585</v>
      </c>
      <c r="K27" s="37">
        <f>SUM(K24:K26)</f>
        <v>28895</v>
      </c>
    </row>
    <row r="28" spans="1:11" ht="30" customHeight="1">
      <c r="A28" s="16" t="s">
        <v>80</v>
      </c>
      <c r="B28" s="38" t="s">
        <v>81</v>
      </c>
      <c r="C28" s="25">
        <f>SUM(C29+C32+C33)</f>
        <v>113129</v>
      </c>
      <c r="D28" s="25">
        <f>SUM(D29+D33)</f>
        <v>74536</v>
      </c>
      <c r="E28" s="25">
        <f>SUM(E29+E32+E33)</f>
        <v>115603</v>
      </c>
      <c r="F28" s="25">
        <f>SUM(F29+F32+F33)</f>
        <v>115603</v>
      </c>
      <c r="G28" s="28" t="s">
        <v>82</v>
      </c>
      <c r="H28" s="39">
        <f>SUM(C23-H23)</f>
        <v>-11659</v>
      </c>
      <c r="I28" s="39">
        <f>SUM(D23-I23)</f>
        <v>-74536</v>
      </c>
      <c r="J28" s="39">
        <f>SUM(E23-J23)</f>
        <v>-80018</v>
      </c>
      <c r="K28" s="39">
        <f>SUM(F23-K23)</f>
        <v>-40153</v>
      </c>
    </row>
    <row r="29" spans="1:11" ht="18.75" customHeight="1">
      <c r="A29" s="16" t="s">
        <v>83</v>
      </c>
      <c r="B29" s="40" t="s">
        <v>84</v>
      </c>
      <c r="C29" s="25">
        <f>SUM(C30+C31)</f>
        <v>111129</v>
      </c>
      <c r="D29" s="25">
        <f>SUM(D30+D31)</f>
        <v>74536</v>
      </c>
      <c r="E29" s="25">
        <f>SUM(E30+E31)</f>
        <v>80018</v>
      </c>
      <c r="F29" s="25">
        <f>SUM(F30+F31)</f>
        <v>80018</v>
      </c>
      <c r="G29" s="41" t="s">
        <v>85</v>
      </c>
      <c r="H29" s="42">
        <f aca="true" t="shared" si="0" ref="H29:H30">SUM(C21-H21)</f>
        <v>1317</v>
      </c>
      <c r="I29" s="18">
        <f aca="true" t="shared" si="1" ref="I29:I30">SUM(D21-I21)</f>
        <v>-45782</v>
      </c>
      <c r="J29" s="43">
        <f aca="true" t="shared" si="2" ref="J29:J30">SUM(E21-J21)</f>
        <v>-45573</v>
      </c>
      <c r="K29" s="43">
        <f aca="true" t="shared" si="3" ref="K29:K30">SUM(F21-K21)</f>
        <v>245</v>
      </c>
    </row>
    <row r="30" spans="1:11" ht="18.75" customHeight="1">
      <c r="A30" s="16" t="s">
        <v>86</v>
      </c>
      <c r="B30" s="36" t="s">
        <v>87</v>
      </c>
      <c r="C30" s="18">
        <v>7900</v>
      </c>
      <c r="D30" s="18">
        <v>45782</v>
      </c>
      <c r="E30" s="18">
        <v>45573</v>
      </c>
      <c r="F30" s="18">
        <v>45573</v>
      </c>
      <c r="G30" s="17" t="s">
        <v>88</v>
      </c>
      <c r="H30" s="19">
        <f t="shared" si="0"/>
        <v>-12976</v>
      </c>
      <c r="I30" s="19">
        <f t="shared" si="1"/>
        <v>-28754</v>
      </c>
      <c r="J30" s="19">
        <f t="shared" si="2"/>
        <v>-34445</v>
      </c>
      <c r="K30" s="19">
        <f t="shared" si="3"/>
        <v>-40398</v>
      </c>
    </row>
    <row r="31" spans="1:11" ht="18.75" customHeight="1">
      <c r="A31" s="16" t="s">
        <v>89</v>
      </c>
      <c r="B31" s="36" t="s">
        <v>90</v>
      </c>
      <c r="C31" s="33">
        <v>103229</v>
      </c>
      <c r="D31" s="33">
        <v>28754</v>
      </c>
      <c r="E31" s="33">
        <v>34445</v>
      </c>
      <c r="F31" s="33">
        <v>34445</v>
      </c>
      <c r="G31" s="17"/>
      <c r="H31" s="19"/>
      <c r="I31" s="19"/>
      <c r="J31" s="19"/>
      <c r="K31" s="19"/>
    </row>
    <row r="32" spans="1:11" ht="14.25" customHeight="1">
      <c r="A32" s="16" t="s">
        <v>91</v>
      </c>
      <c r="B32" s="38" t="s">
        <v>92</v>
      </c>
      <c r="C32" s="44">
        <v>0</v>
      </c>
      <c r="D32" s="44">
        <v>0</v>
      </c>
      <c r="E32" s="45">
        <v>6690</v>
      </c>
      <c r="F32" s="45">
        <v>6690</v>
      </c>
      <c r="G32" s="17"/>
      <c r="H32" s="19"/>
      <c r="I32" s="19"/>
      <c r="J32" s="19"/>
      <c r="K32" s="19"/>
    </row>
    <row r="33" spans="1:11" ht="15.75" customHeight="1">
      <c r="A33" s="16" t="s">
        <v>93</v>
      </c>
      <c r="B33" s="38" t="s">
        <v>94</v>
      </c>
      <c r="C33" s="46">
        <v>2000</v>
      </c>
      <c r="D33" s="46">
        <v>0</v>
      </c>
      <c r="E33" s="46">
        <v>28895</v>
      </c>
      <c r="F33" s="46">
        <v>28895</v>
      </c>
      <c r="G33" s="17"/>
      <c r="H33" s="19"/>
      <c r="I33" s="19"/>
      <c r="J33" s="19"/>
      <c r="K33" s="19"/>
    </row>
    <row r="34" spans="1:11" ht="15.75" customHeight="1">
      <c r="A34" s="16" t="s">
        <v>95</v>
      </c>
      <c r="B34" s="36" t="s">
        <v>96</v>
      </c>
      <c r="C34" s="20">
        <v>0</v>
      </c>
      <c r="D34" s="20">
        <v>0</v>
      </c>
      <c r="E34" s="20">
        <v>28895</v>
      </c>
      <c r="F34" s="20">
        <v>28895</v>
      </c>
      <c r="G34" s="17"/>
      <c r="H34" s="19"/>
      <c r="I34" s="19"/>
      <c r="J34" s="19"/>
      <c r="K34" s="19"/>
    </row>
    <row r="35" spans="1:11" ht="14.25" customHeight="1">
      <c r="A35" s="16" t="s">
        <v>97</v>
      </c>
      <c r="B35" s="36" t="s">
        <v>98</v>
      </c>
      <c r="C35" s="20">
        <v>2000</v>
      </c>
      <c r="D35" s="20">
        <v>0</v>
      </c>
      <c r="E35" s="20">
        <v>0</v>
      </c>
      <c r="F35" s="20">
        <v>0</v>
      </c>
      <c r="G35" s="17"/>
      <c r="H35" s="19"/>
      <c r="I35" s="19"/>
      <c r="J35" s="19"/>
      <c r="K35" s="19"/>
    </row>
    <row r="36" spans="1:11" s="31" customFormat="1" ht="13.5" customHeight="1">
      <c r="A36" s="27">
        <v>32</v>
      </c>
      <c r="B36" s="47" t="s">
        <v>99</v>
      </c>
      <c r="C36" s="48">
        <f>SUM(C23+C28)</f>
        <v>627994</v>
      </c>
      <c r="D36" s="48">
        <f>SUM(D23+D28)</f>
        <v>492749</v>
      </c>
      <c r="E36" s="48">
        <f>SUM(E23+E28)</f>
        <v>644146</v>
      </c>
      <c r="F36" s="48">
        <f>SUM(F23+F28)</f>
        <v>597165</v>
      </c>
      <c r="G36" s="47" t="s">
        <v>100</v>
      </c>
      <c r="H36" s="49">
        <f>SUM(H23+H27)</f>
        <v>545524</v>
      </c>
      <c r="I36" s="49">
        <f>SUM(I23+I27)</f>
        <v>492749</v>
      </c>
      <c r="J36" s="49">
        <f>SUM(J23+J27)</f>
        <v>644146</v>
      </c>
      <c r="K36" s="49">
        <f>SUM(K23+K27)</f>
        <v>550610</v>
      </c>
    </row>
    <row r="37" spans="1:11" ht="13.5" customHeight="1">
      <c r="A37" s="16" t="s">
        <v>101</v>
      </c>
      <c r="B37" s="17" t="s">
        <v>102</v>
      </c>
      <c r="C37" s="50">
        <f aca="true" t="shared" si="4" ref="C37:C38">SUM(C21+C30)</f>
        <v>418237</v>
      </c>
      <c r="D37" s="50">
        <f>SUM(D21+D30+D34)</f>
        <v>396048</v>
      </c>
      <c r="E37" s="50">
        <f>SUM(E21+E30+E32+E34)</f>
        <v>494914</v>
      </c>
      <c r="F37" s="50">
        <f>SUM(F21+F30+F32+F34)</f>
        <v>488061</v>
      </c>
      <c r="G37" s="17" t="s">
        <v>103</v>
      </c>
      <c r="H37" s="19">
        <f>SUM(H21+H24)</f>
        <v>409020</v>
      </c>
      <c r="I37" s="19">
        <f>SUM(I21+I24)</f>
        <v>396048</v>
      </c>
      <c r="J37" s="19">
        <f>SUM(J21+J24+J26)</f>
        <v>494914</v>
      </c>
      <c r="K37" s="19">
        <f>SUM(K21+K24+K26)</f>
        <v>435553</v>
      </c>
    </row>
    <row r="38" spans="1:11" ht="13.5" customHeight="1">
      <c r="A38" s="51" t="s">
        <v>104</v>
      </c>
      <c r="B38" s="52" t="s">
        <v>105</v>
      </c>
      <c r="C38" s="53">
        <f t="shared" si="4"/>
        <v>207757</v>
      </c>
      <c r="D38" s="53">
        <f>SUM(D22+D31)</f>
        <v>96701</v>
      </c>
      <c r="E38" s="53">
        <f>SUM(E22+E31)</f>
        <v>149232</v>
      </c>
      <c r="F38" s="53">
        <f>SUM(F22+F31)</f>
        <v>109104</v>
      </c>
      <c r="G38" s="54" t="s">
        <v>106</v>
      </c>
      <c r="H38" s="55">
        <f>SUM(H22+H26)</f>
        <v>117504</v>
      </c>
      <c r="I38" s="56">
        <f>SUM(I22+I26)</f>
        <v>96701</v>
      </c>
      <c r="J38" s="57">
        <f>SUM(J22+J25)</f>
        <v>149232</v>
      </c>
      <c r="K38" s="57">
        <f>SUM(K22+K25)</f>
        <v>115057</v>
      </c>
    </row>
    <row r="39" ht="12.75" customHeight="1"/>
  </sheetData>
  <sheetProtection selectLockedCells="1" selectUnlockedCells="1"/>
  <mergeCells count="3">
    <mergeCell ref="A1:K1"/>
    <mergeCell ref="A2:E2"/>
    <mergeCell ref="J2:K2"/>
  </mergeCells>
  <printOptions horizontalCentered="1" verticalCentered="1"/>
  <pageMargins left="0.2361111111111111" right="0.2361111111111111" top="0.7479166666666667" bottom="0.7479166666666667" header="0.5118055555555555" footer="0.5118055555555555"/>
  <pageSetup firstPageNumber="14" useFirstPageNumber="1" horizontalDpi="300" verticalDpi="300" orientation="landscape" paperSize="9" scale="6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K4" sqref="K4"/>
    </sheetView>
  </sheetViews>
  <sheetFormatPr defaultColWidth="9.140625" defaultRowHeight="15"/>
  <sheetData>
    <row r="2" spans="1:13" ht="15">
      <c r="A2" s="222" t="s">
        <v>317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4" spans="11:13" ht="15" customHeight="1">
      <c r="K4" s="223" t="s">
        <v>318</v>
      </c>
      <c r="L4" s="223"/>
      <c r="M4" s="223"/>
    </row>
    <row r="5" ht="15.75"/>
    <row r="6" spans="1:13" ht="15" customHeight="1">
      <c r="A6" s="116" t="s">
        <v>110</v>
      </c>
      <c r="B6" s="116" t="s">
        <v>111</v>
      </c>
      <c r="C6" s="116"/>
      <c r="D6" s="116"/>
      <c r="E6" s="224" t="s">
        <v>319</v>
      </c>
      <c r="F6" s="224"/>
      <c r="G6" s="224"/>
      <c r="H6" s="224" t="s">
        <v>320</v>
      </c>
      <c r="I6" s="224"/>
      <c r="J6" s="224"/>
      <c r="K6" s="225" t="s">
        <v>321</v>
      </c>
      <c r="L6" s="225"/>
      <c r="M6" s="225"/>
    </row>
    <row r="7" spans="1:13" ht="15.75">
      <c r="A7" s="116"/>
      <c r="B7" s="116"/>
      <c r="C7" s="116"/>
      <c r="D7" s="116"/>
      <c r="E7" s="226" t="s">
        <v>146</v>
      </c>
      <c r="F7" s="227" t="s">
        <v>322</v>
      </c>
      <c r="G7" s="228" t="s">
        <v>148</v>
      </c>
      <c r="H7" s="226" t="s">
        <v>146</v>
      </c>
      <c r="I7" s="227" t="s">
        <v>322</v>
      </c>
      <c r="J7" s="228" t="s">
        <v>148</v>
      </c>
      <c r="K7" s="226" t="s">
        <v>146</v>
      </c>
      <c r="L7" s="227" t="s">
        <v>322</v>
      </c>
      <c r="M7" s="228" t="s">
        <v>148</v>
      </c>
    </row>
    <row r="8" spans="1:13" ht="15" customHeight="1">
      <c r="A8" s="128"/>
      <c r="B8" s="229" t="s">
        <v>12</v>
      </c>
      <c r="C8" s="229"/>
      <c r="D8" s="229"/>
      <c r="E8" s="126" t="s">
        <v>13</v>
      </c>
      <c r="F8" s="126" t="s">
        <v>14</v>
      </c>
      <c r="G8" s="126" t="s">
        <v>15</v>
      </c>
      <c r="H8" s="126" t="s">
        <v>16</v>
      </c>
      <c r="I8" s="126" t="s">
        <v>17</v>
      </c>
      <c r="J8" s="126" t="s">
        <v>18</v>
      </c>
      <c r="K8" s="126" t="s">
        <v>19</v>
      </c>
      <c r="L8" s="126" t="s">
        <v>323</v>
      </c>
      <c r="M8" s="127" t="s">
        <v>324</v>
      </c>
    </row>
    <row r="9" spans="1:13" ht="15.75" customHeight="1">
      <c r="A9" s="230">
        <v>1</v>
      </c>
      <c r="B9" s="231" t="s">
        <v>135</v>
      </c>
      <c r="C9" s="231"/>
      <c r="D9" s="231"/>
      <c r="E9" s="232">
        <v>7</v>
      </c>
      <c r="F9" s="232">
        <v>7</v>
      </c>
      <c r="G9" s="232">
        <v>7</v>
      </c>
      <c r="H9" s="232">
        <v>17</v>
      </c>
      <c r="I9" s="232">
        <v>16</v>
      </c>
      <c r="J9" s="232">
        <v>16</v>
      </c>
      <c r="K9" s="232">
        <v>14</v>
      </c>
      <c r="L9" s="232">
        <v>40</v>
      </c>
      <c r="M9" s="233">
        <v>40</v>
      </c>
    </row>
  </sheetData>
  <sheetProtection selectLockedCells="1" selectUnlockedCells="1"/>
  <mergeCells count="9">
    <mergeCell ref="A2:M2"/>
    <mergeCell ref="K4:M4"/>
    <mergeCell ref="A6:A7"/>
    <mergeCell ref="B6:D7"/>
    <mergeCell ref="E6:G6"/>
    <mergeCell ref="H6:J6"/>
    <mergeCell ref="K6:M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6">
      <selection activeCell="E35" sqref="E35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" t="s">
        <v>325</v>
      </c>
      <c r="B2" s="4"/>
      <c r="C2" s="4"/>
      <c r="D2" s="4"/>
      <c r="E2" s="4"/>
      <c r="F2" s="4"/>
      <c r="G2" s="4"/>
      <c r="H2" s="4"/>
    </row>
    <row r="4" spans="4:8" ht="15" customHeight="1">
      <c r="D4" s="146" t="s">
        <v>2</v>
      </c>
      <c r="G4" s="147" t="s">
        <v>326</v>
      </c>
      <c r="H4" s="147"/>
    </row>
    <row r="5" spans="1:8" ht="28.5" customHeight="1">
      <c r="A5" s="148" t="s">
        <v>110</v>
      </c>
      <c r="B5" s="149" t="s">
        <v>164</v>
      </c>
      <c r="C5" s="148" t="s">
        <v>165</v>
      </c>
      <c r="D5" s="148" t="s">
        <v>166</v>
      </c>
      <c r="E5" s="148" t="s">
        <v>148</v>
      </c>
      <c r="F5" s="150" t="s">
        <v>167</v>
      </c>
      <c r="G5" s="150"/>
      <c r="H5" s="150"/>
    </row>
    <row r="6" spans="1:8" ht="105.75">
      <c r="A6" s="148"/>
      <c r="B6" s="149"/>
      <c r="C6" s="149"/>
      <c r="D6" s="149"/>
      <c r="E6" s="149"/>
      <c r="F6" s="148" t="s">
        <v>168</v>
      </c>
      <c r="G6" s="148" t="s">
        <v>169</v>
      </c>
      <c r="H6" s="148" t="s">
        <v>170</v>
      </c>
    </row>
    <row r="7" spans="1:8" ht="15">
      <c r="A7" s="94"/>
      <c r="B7" s="94" t="s">
        <v>12</v>
      </c>
      <c r="C7" s="94" t="s">
        <v>13</v>
      </c>
      <c r="D7" s="94" t="s">
        <v>14</v>
      </c>
      <c r="E7" s="94" t="s">
        <v>15</v>
      </c>
      <c r="F7" s="94" t="s">
        <v>16</v>
      </c>
      <c r="G7" s="94" t="s">
        <v>17</v>
      </c>
      <c r="H7" s="94" t="s">
        <v>18</v>
      </c>
    </row>
    <row r="8" spans="1:8" s="154" customFormat="1" ht="15">
      <c r="A8" s="151">
        <v>1</v>
      </c>
      <c r="B8" s="152" t="s">
        <v>171</v>
      </c>
      <c r="C8" s="153">
        <f>SUM(C9+C16+C20)</f>
        <v>440</v>
      </c>
      <c r="D8" s="153">
        <f>SUM(D9+D16+D20)</f>
        <v>4503</v>
      </c>
      <c r="E8" s="153">
        <f>SUM(E9+E16+E20)</f>
        <v>4216</v>
      </c>
      <c r="F8" s="153">
        <f>SUM(F9+F16+F20)</f>
        <v>229</v>
      </c>
      <c r="G8" s="153">
        <f>SUM(G9+G16+G20)</f>
        <v>0</v>
      </c>
      <c r="H8" s="153">
        <f>SUM(H9+H16+H20)</f>
        <v>3987</v>
      </c>
    </row>
    <row r="9" spans="1:8" s="154" customFormat="1" ht="15">
      <c r="A9" s="151">
        <v>2</v>
      </c>
      <c r="B9" s="155" t="s">
        <v>21</v>
      </c>
      <c r="C9" s="153">
        <f>SUM(C10+C11)</f>
        <v>0</v>
      </c>
      <c r="D9" s="153">
        <f>SUM(D10+D11)</f>
        <v>3884</v>
      </c>
      <c r="E9" s="153">
        <f>SUM(E10+E11)</f>
        <v>3862</v>
      </c>
      <c r="F9" s="153">
        <f>SUM(F10+F11)</f>
        <v>0</v>
      </c>
      <c r="G9" s="153">
        <f>SUM(G10+G11)</f>
        <v>0</v>
      </c>
      <c r="H9" s="153">
        <f>SUM(H10+H11)</f>
        <v>3862</v>
      </c>
    </row>
    <row r="10" spans="1:8" s="159" customFormat="1" ht="15">
      <c r="A10" s="151">
        <v>3</v>
      </c>
      <c r="B10" s="156" t="s">
        <v>172</v>
      </c>
      <c r="C10" s="157">
        <v>0</v>
      </c>
      <c r="D10" s="157">
        <v>0</v>
      </c>
      <c r="E10" s="157">
        <v>0</v>
      </c>
      <c r="F10" s="158"/>
      <c r="G10" s="158"/>
      <c r="H10" s="158"/>
    </row>
    <row r="11" spans="1:8" s="159" customFormat="1" ht="15">
      <c r="A11" s="151">
        <v>4</v>
      </c>
      <c r="B11" s="156" t="s">
        <v>179</v>
      </c>
      <c r="C11" s="157">
        <f>SUM(C12:C15)</f>
        <v>0</v>
      </c>
      <c r="D11" s="157">
        <f>SUM(D12:D15)</f>
        <v>3884</v>
      </c>
      <c r="E11" s="157">
        <f>SUM(E12:E15)</f>
        <v>3862</v>
      </c>
      <c r="F11" s="157">
        <f>SUM(F12:F15)</f>
        <v>0</v>
      </c>
      <c r="G11" s="157">
        <f>SUM(G12:G15)</f>
        <v>0</v>
      </c>
      <c r="H11" s="157">
        <f>SUM(H12:H15)</f>
        <v>3862</v>
      </c>
    </row>
    <row r="12" spans="1:8" ht="15">
      <c r="A12" s="151">
        <v>5</v>
      </c>
      <c r="B12" s="160" t="s">
        <v>327</v>
      </c>
      <c r="C12" s="161">
        <v>0</v>
      </c>
      <c r="D12" s="161">
        <v>1116</v>
      </c>
      <c r="E12" s="161">
        <v>1116</v>
      </c>
      <c r="F12" s="97"/>
      <c r="G12" s="97"/>
      <c r="H12" s="161">
        <v>1116</v>
      </c>
    </row>
    <row r="13" spans="1:8" ht="15">
      <c r="A13" s="151">
        <v>6</v>
      </c>
      <c r="B13" s="160" t="s">
        <v>328</v>
      </c>
      <c r="C13" s="161">
        <v>0</v>
      </c>
      <c r="D13" s="161">
        <v>1167</v>
      </c>
      <c r="E13" s="161">
        <v>1167</v>
      </c>
      <c r="F13" s="97"/>
      <c r="G13" s="97"/>
      <c r="H13" s="161">
        <v>1167</v>
      </c>
    </row>
    <row r="14" spans="1:8" ht="15">
      <c r="A14" s="151">
        <v>7</v>
      </c>
      <c r="B14" s="160" t="s">
        <v>329</v>
      </c>
      <c r="C14" s="161">
        <v>0</v>
      </c>
      <c r="D14" s="161">
        <v>1420</v>
      </c>
      <c r="E14" s="161">
        <v>1398</v>
      </c>
      <c r="F14" s="97"/>
      <c r="G14" s="97"/>
      <c r="H14" s="161">
        <v>1398</v>
      </c>
    </row>
    <row r="15" spans="1:8" ht="15">
      <c r="A15" s="151">
        <v>8</v>
      </c>
      <c r="B15" s="160" t="s">
        <v>330</v>
      </c>
      <c r="C15" s="161">
        <v>0</v>
      </c>
      <c r="D15" s="161">
        <v>181</v>
      </c>
      <c r="E15" s="161">
        <v>181</v>
      </c>
      <c r="F15" s="97"/>
      <c r="G15" s="97"/>
      <c r="H15" s="161">
        <v>181</v>
      </c>
    </row>
    <row r="16" spans="1:8" ht="15">
      <c r="A16" s="151">
        <v>9</v>
      </c>
      <c r="B16" s="155" t="s">
        <v>191</v>
      </c>
      <c r="C16" s="153">
        <f>SUM(C17)</f>
        <v>411</v>
      </c>
      <c r="D16" s="153">
        <f>SUM(D17)</f>
        <v>384</v>
      </c>
      <c r="E16" s="153">
        <f>SUM(E17)</f>
        <v>125</v>
      </c>
      <c r="F16" s="153">
        <f>SUM(F17)</f>
        <v>0</v>
      </c>
      <c r="G16" s="153">
        <f>SUM(G17)</f>
        <v>0</v>
      </c>
      <c r="H16" s="153">
        <f>SUM(H17)</f>
        <v>125</v>
      </c>
    </row>
    <row r="17" spans="1:8" ht="15">
      <c r="A17" s="151">
        <v>10</v>
      </c>
      <c r="B17" s="156" t="s">
        <v>331</v>
      </c>
      <c r="C17" s="157">
        <f>SUM(C18:C19)</f>
        <v>411</v>
      </c>
      <c r="D17" s="157">
        <v>384</v>
      </c>
      <c r="E17" s="157">
        <f>SUM(E18:E19)</f>
        <v>125</v>
      </c>
      <c r="F17" s="157">
        <f>SUM(F18:F19)</f>
        <v>0</v>
      </c>
      <c r="G17" s="157">
        <f>SUM(G18:G19)</f>
        <v>0</v>
      </c>
      <c r="H17" s="157">
        <f>SUM(H18:H19)</f>
        <v>125</v>
      </c>
    </row>
    <row r="18" spans="1:8" ht="15">
      <c r="A18" s="151">
        <v>11</v>
      </c>
      <c r="B18" s="165" t="s">
        <v>332</v>
      </c>
      <c r="C18" s="163">
        <v>396</v>
      </c>
      <c r="D18" s="163">
        <v>396</v>
      </c>
      <c r="E18" s="163">
        <v>55</v>
      </c>
      <c r="F18" s="162"/>
      <c r="G18" s="162"/>
      <c r="H18" s="163">
        <v>55</v>
      </c>
    </row>
    <row r="19" spans="1:8" ht="15">
      <c r="A19" s="151">
        <v>12</v>
      </c>
      <c r="B19" s="160" t="s">
        <v>333</v>
      </c>
      <c r="C19" s="161">
        <v>15</v>
      </c>
      <c r="D19" s="161">
        <v>15</v>
      </c>
      <c r="E19" s="97">
        <v>70</v>
      </c>
      <c r="F19" s="97"/>
      <c r="G19" s="97"/>
      <c r="H19" s="97">
        <v>70</v>
      </c>
    </row>
    <row r="20" spans="1:8" ht="15">
      <c r="A20" s="151">
        <v>13</v>
      </c>
      <c r="B20" s="155" t="s">
        <v>203</v>
      </c>
      <c r="C20" s="152">
        <f>SUM(C21:C22)</f>
        <v>29</v>
      </c>
      <c r="D20" s="152">
        <f>SUM(D21:D22)</f>
        <v>235</v>
      </c>
      <c r="E20" s="152">
        <f>SUM(E21:E22)</f>
        <v>229</v>
      </c>
      <c r="F20" s="152">
        <f>SUM(F21:F22)</f>
        <v>229</v>
      </c>
      <c r="G20" s="152">
        <f>SUM(G21:G22)</f>
        <v>0</v>
      </c>
      <c r="H20" s="152">
        <f>SUM(H21:H22)</f>
        <v>0</v>
      </c>
    </row>
    <row r="21" spans="1:8" ht="15">
      <c r="A21" s="151">
        <v>14</v>
      </c>
      <c r="B21" s="156" t="s">
        <v>334</v>
      </c>
      <c r="C21" s="157">
        <v>6</v>
      </c>
      <c r="D21" s="157">
        <v>6</v>
      </c>
      <c r="E21" s="158">
        <v>0</v>
      </c>
      <c r="F21" s="158"/>
      <c r="G21" s="158"/>
      <c r="H21" s="158"/>
    </row>
    <row r="22" spans="1:8" ht="15">
      <c r="A22" s="151">
        <v>15</v>
      </c>
      <c r="B22" s="156" t="s">
        <v>335</v>
      </c>
      <c r="C22" s="158">
        <v>23</v>
      </c>
      <c r="D22" s="158">
        <v>229</v>
      </c>
      <c r="E22" s="157">
        <v>229</v>
      </c>
      <c r="F22" s="158">
        <v>229</v>
      </c>
      <c r="G22" s="158"/>
      <c r="H22" s="158"/>
    </row>
    <row r="23" spans="1:8" ht="15">
      <c r="A23" s="151">
        <v>16</v>
      </c>
      <c r="B23" s="152" t="s">
        <v>212</v>
      </c>
      <c r="C23" s="153">
        <f>SUM(C24+C25+C28)</f>
        <v>0</v>
      </c>
      <c r="D23" s="153">
        <f>SUM(D24+D25+D28)</f>
        <v>0</v>
      </c>
      <c r="E23" s="153">
        <f>SUM(E24+E25+E28)</f>
        <v>0</v>
      </c>
      <c r="F23" s="152"/>
      <c r="G23" s="152"/>
      <c r="H23" s="152"/>
    </row>
    <row r="24" spans="1:8" ht="15">
      <c r="A24" s="151">
        <v>17</v>
      </c>
      <c r="B24" s="155" t="s">
        <v>213</v>
      </c>
      <c r="C24" s="152">
        <v>0</v>
      </c>
      <c r="D24" s="153">
        <v>0</v>
      </c>
      <c r="E24" s="153">
        <v>0</v>
      </c>
      <c r="F24" s="152"/>
      <c r="G24" s="152"/>
      <c r="H24" s="152"/>
    </row>
    <row r="25" spans="1:8" ht="15">
      <c r="A25" s="151">
        <v>18</v>
      </c>
      <c r="B25" s="155" t="s">
        <v>214</v>
      </c>
      <c r="C25" s="153">
        <f>SUM(C26+C27+C28)</f>
        <v>0</v>
      </c>
      <c r="D25" s="153">
        <f>SUM(D26+D27+D28)</f>
        <v>0</v>
      </c>
      <c r="E25" s="153">
        <f>SUM(E26+E27+E28)</f>
        <v>0</v>
      </c>
      <c r="F25" s="152"/>
      <c r="G25" s="152"/>
      <c r="H25" s="152"/>
    </row>
    <row r="26" spans="1:8" ht="15">
      <c r="A26" s="151">
        <v>19</v>
      </c>
      <c r="B26" s="156" t="s">
        <v>215</v>
      </c>
      <c r="C26" s="157">
        <v>0</v>
      </c>
      <c r="D26" s="157">
        <v>0</v>
      </c>
      <c r="E26" s="157">
        <v>0</v>
      </c>
      <c r="F26" s="158"/>
      <c r="G26" s="158"/>
      <c r="H26" s="158"/>
    </row>
    <row r="27" spans="1:8" ht="15">
      <c r="A27" s="151">
        <v>20</v>
      </c>
      <c r="B27" s="156" t="s">
        <v>220</v>
      </c>
      <c r="C27" s="158">
        <v>0</v>
      </c>
      <c r="D27" s="158">
        <v>0</v>
      </c>
      <c r="E27" s="158">
        <v>0</v>
      </c>
      <c r="F27" s="158"/>
      <c r="G27" s="158"/>
      <c r="H27" s="158"/>
    </row>
    <row r="28" spans="1:8" ht="15">
      <c r="A28" s="151">
        <v>21</v>
      </c>
      <c r="B28" s="155" t="s">
        <v>222</v>
      </c>
      <c r="C28" s="152">
        <v>0</v>
      </c>
      <c r="D28" s="152">
        <v>0</v>
      </c>
      <c r="E28" s="152">
        <v>0</v>
      </c>
      <c r="F28" s="152"/>
      <c r="G28" s="152"/>
      <c r="H28" s="152"/>
    </row>
    <row r="29" spans="1:8" ht="15">
      <c r="A29" s="151">
        <v>22</v>
      </c>
      <c r="B29" s="152" t="s">
        <v>223</v>
      </c>
      <c r="C29" s="153">
        <f>SUM(C8+C23)</f>
        <v>440</v>
      </c>
      <c r="D29" s="153">
        <f>SUM(D8+D23)</f>
        <v>4503</v>
      </c>
      <c r="E29" s="153">
        <f>SUM(E8+E23)</f>
        <v>4216</v>
      </c>
      <c r="F29" s="153">
        <f>SUM(F8+F23)</f>
        <v>229</v>
      </c>
      <c r="G29" s="153">
        <f>SUM(G8+G23)</f>
        <v>0</v>
      </c>
      <c r="H29" s="153">
        <f>SUM(H8+H23)</f>
        <v>3987</v>
      </c>
    </row>
    <row r="30" spans="1:8" ht="15">
      <c r="A30" s="151">
        <v>23</v>
      </c>
      <c r="B30" s="155" t="s">
        <v>224</v>
      </c>
      <c r="C30" s="152">
        <f>SUM(C31:C33)</f>
        <v>66958</v>
      </c>
      <c r="D30" s="152">
        <f>SUM(D31:D33)</f>
        <v>69884</v>
      </c>
      <c r="E30" s="152">
        <f>SUM(E31:E33)</f>
        <v>69884</v>
      </c>
      <c r="F30" s="152">
        <f>SUM(F31:F33)</f>
        <v>69884</v>
      </c>
      <c r="G30" s="152">
        <f>SUM(G31:G33)</f>
        <v>0</v>
      </c>
      <c r="H30" s="152">
        <f>SUM(H31:H33)</f>
        <v>0</v>
      </c>
    </row>
    <row r="31" spans="1:8" ht="15">
      <c r="A31" s="151">
        <v>24</v>
      </c>
      <c r="B31" s="155" t="s">
        <v>225</v>
      </c>
      <c r="C31" s="152">
        <v>0</v>
      </c>
      <c r="D31" s="153">
        <v>0</v>
      </c>
      <c r="E31" s="153">
        <v>0</v>
      </c>
      <c r="F31" s="152"/>
      <c r="G31" s="152"/>
      <c r="H31" s="152"/>
    </row>
    <row r="32" spans="1:8" ht="15">
      <c r="A32" s="151">
        <v>25</v>
      </c>
      <c r="B32" s="155" t="s">
        <v>226</v>
      </c>
      <c r="C32" s="153">
        <v>126</v>
      </c>
      <c r="D32" s="153">
        <v>496</v>
      </c>
      <c r="E32" s="153">
        <v>496</v>
      </c>
      <c r="F32" s="153">
        <v>496</v>
      </c>
      <c r="G32" s="152"/>
      <c r="H32" s="152"/>
    </row>
    <row r="33" spans="1:8" ht="15">
      <c r="A33" s="151">
        <v>26</v>
      </c>
      <c r="B33" s="155" t="s">
        <v>336</v>
      </c>
      <c r="C33" s="153">
        <v>66832</v>
      </c>
      <c r="D33" s="153">
        <v>69388</v>
      </c>
      <c r="E33" s="153">
        <v>69388</v>
      </c>
      <c r="F33" s="153">
        <v>69388</v>
      </c>
      <c r="G33" s="152"/>
      <c r="H33" s="152"/>
    </row>
    <row r="34" spans="1:8" ht="15">
      <c r="A34" s="151">
        <v>27</v>
      </c>
      <c r="B34" s="152" t="s">
        <v>228</v>
      </c>
      <c r="C34" s="152">
        <f>SUM(C30)</f>
        <v>66958</v>
      </c>
      <c r="D34" s="152">
        <f>SUM(D30)</f>
        <v>69884</v>
      </c>
      <c r="E34" s="152">
        <f>SUM(E30)</f>
        <v>69884</v>
      </c>
      <c r="F34" s="152">
        <f>SUM(F30)</f>
        <v>69884</v>
      </c>
      <c r="G34" s="152">
        <f>SUM(G30)</f>
        <v>0</v>
      </c>
      <c r="H34" s="152">
        <f>SUM(H30)</f>
        <v>0</v>
      </c>
    </row>
    <row r="35" spans="1:8" ht="15">
      <c r="A35" s="151">
        <v>28</v>
      </c>
      <c r="B35" s="152" t="s">
        <v>229</v>
      </c>
      <c r="C35" s="153">
        <f>SUM(C29+C34)</f>
        <v>67398</v>
      </c>
      <c r="D35" s="153">
        <f>SUM(D29+D34)</f>
        <v>74387</v>
      </c>
      <c r="E35" s="153">
        <f>SUM(E29+E34)</f>
        <v>74100</v>
      </c>
      <c r="F35" s="153">
        <f>SUM(F29+F34)</f>
        <v>70113</v>
      </c>
      <c r="G35" s="153">
        <f>SUM(G29+G34)</f>
        <v>0</v>
      </c>
      <c r="H35" s="153">
        <f>SUM(H29+H34)</f>
        <v>3987</v>
      </c>
    </row>
  </sheetData>
  <sheetProtection selectLockedCells="1" selectUnlockedCells="1"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15">
    <cfRule type="expression" priority="1" dxfId="0" stopIfTrue="1">
      <formula>LARGE(($A$8:$A$15),MIN(10,COUNT($A$8:$A$15)))&lt;=#REF!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22">
      <selection activeCell="E40" sqref="E40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" t="s">
        <v>337</v>
      </c>
      <c r="B2" s="4"/>
      <c r="C2" s="4"/>
      <c r="D2" s="4"/>
      <c r="E2" s="4"/>
      <c r="F2" s="4"/>
      <c r="G2" s="4"/>
      <c r="H2" s="4"/>
    </row>
    <row r="4" spans="4:8" ht="15" customHeight="1">
      <c r="D4" s="146" t="s">
        <v>2</v>
      </c>
      <c r="G4" s="147" t="s">
        <v>338</v>
      </c>
      <c r="H4" s="147"/>
    </row>
    <row r="5" spans="1:8" ht="28.5" customHeight="1">
      <c r="A5" s="148" t="s">
        <v>110</v>
      </c>
      <c r="B5" s="149" t="s">
        <v>164</v>
      </c>
      <c r="C5" s="148" t="s">
        <v>165</v>
      </c>
      <c r="D5" s="148" t="s">
        <v>166</v>
      </c>
      <c r="E5" s="148" t="s">
        <v>148</v>
      </c>
      <c r="F5" s="150" t="s">
        <v>167</v>
      </c>
      <c r="G5" s="150"/>
      <c r="H5" s="150"/>
    </row>
    <row r="6" spans="1:8" ht="105.75">
      <c r="A6" s="148"/>
      <c r="B6" s="149"/>
      <c r="C6" s="149"/>
      <c r="D6" s="149"/>
      <c r="E6" s="149"/>
      <c r="F6" s="148" t="s">
        <v>168</v>
      </c>
      <c r="G6" s="148" t="s">
        <v>169</v>
      </c>
      <c r="H6" s="148" t="s">
        <v>170</v>
      </c>
    </row>
    <row r="7" spans="1:8" ht="15">
      <c r="A7" s="94"/>
      <c r="B7" s="94" t="s">
        <v>12</v>
      </c>
      <c r="C7" s="94" t="s">
        <v>13</v>
      </c>
      <c r="D7" s="94" t="s">
        <v>14</v>
      </c>
      <c r="E7" s="94" t="s">
        <v>15</v>
      </c>
      <c r="F7" s="94" t="s">
        <v>16</v>
      </c>
      <c r="G7" s="94" t="s">
        <v>17</v>
      </c>
      <c r="H7" s="94" t="s">
        <v>18</v>
      </c>
    </row>
    <row r="8" spans="1:8" s="154" customFormat="1" ht="15">
      <c r="A8" s="151">
        <v>1</v>
      </c>
      <c r="B8" s="152" t="s">
        <v>171</v>
      </c>
      <c r="C8" s="153">
        <f>SUM(C9+C10+C11+C29+C30)</f>
        <v>67398</v>
      </c>
      <c r="D8" s="153">
        <f>SUM(D9+D10+D11+D29+D30)</f>
        <v>73798</v>
      </c>
      <c r="E8" s="153">
        <f>SUM(E9+E10+E11+E29+E30)</f>
        <v>72164</v>
      </c>
      <c r="F8" s="153">
        <f>SUM(F9+F10+F11+F29+F30)</f>
        <v>68177</v>
      </c>
      <c r="G8" s="153">
        <f>SUM(G9+G10+G11+G29+G30)</f>
        <v>0</v>
      </c>
      <c r="H8" s="153">
        <f>SUM(H9+H10+H11+H29+H30)</f>
        <v>3987</v>
      </c>
    </row>
    <row r="9" spans="1:8" s="154" customFormat="1" ht="15">
      <c r="A9" s="151">
        <v>2</v>
      </c>
      <c r="B9" s="155" t="s">
        <v>22</v>
      </c>
      <c r="C9" s="153">
        <v>46364</v>
      </c>
      <c r="D9" s="153">
        <v>50239</v>
      </c>
      <c r="E9" s="153">
        <v>49466</v>
      </c>
      <c r="F9" s="153">
        <v>46327</v>
      </c>
      <c r="G9" s="152"/>
      <c r="H9" s="153">
        <v>3139</v>
      </c>
    </row>
    <row r="10" spans="1:8" s="159" customFormat="1" ht="15">
      <c r="A10" s="151">
        <v>3</v>
      </c>
      <c r="B10" s="155" t="s">
        <v>232</v>
      </c>
      <c r="C10" s="153">
        <v>12461</v>
      </c>
      <c r="D10" s="153">
        <v>13750</v>
      </c>
      <c r="E10" s="153">
        <v>13576</v>
      </c>
      <c r="F10" s="153">
        <v>12728</v>
      </c>
      <c r="G10" s="152"/>
      <c r="H10" s="152">
        <v>848</v>
      </c>
    </row>
    <row r="11" spans="1:8" ht="15">
      <c r="A11" s="151">
        <v>4</v>
      </c>
      <c r="B11" s="155" t="s">
        <v>233</v>
      </c>
      <c r="C11" s="153">
        <f>SUM(C12+C15+C18+C25+C26)</f>
        <v>8573</v>
      </c>
      <c r="D11" s="153">
        <f>SUM(D12+D15+D18+D25+D26)</f>
        <v>9809</v>
      </c>
      <c r="E11" s="153">
        <f>SUM(E12+E15+E18+E25+E26)</f>
        <v>9122</v>
      </c>
      <c r="F11" s="153">
        <f>SUM(F12+F15+F18+F25+F26)</f>
        <v>9122</v>
      </c>
      <c r="G11" s="152"/>
      <c r="H11" s="153"/>
    </row>
    <row r="12" spans="1:8" ht="15">
      <c r="A12" s="151">
        <v>5</v>
      </c>
      <c r="B12" s="156" t="s">
        <v>234</v>
      </c>
      <c r="C12" s="157">
        <f>SUM(C13:C14)</f>
        <v>1490</v>
      </c>
      <c r="D12" s="157">
        <f>SUM(D13:D14)</f>
        <v>1603</v>
      </c>
      <c r="E12" s="157">
        <f>SUM(E13:E14)</f>
        <v>1603</v>
      </c>
      <c r="F12" s="157">
        <f>SUM(F13:F14)</f>
        <v>1603</v>
      </c>
      <c r="G12" s="158"/>
      <c r="H12" s="158"/>
    </row>
    <row r="13" spans="1:8" ht="15">
      <c r="A13" s="151">
        <v>6</v>
      </c>
      <c r="B13" s="160" t="s">
        <v>235</v>
      </c>
      <c r="C13" s="161">
        <v>205</v>
      </c>
      <c r="D13" s="161">
        <v>222</v>
      </c>
      <c r="E13" s="161">
        <v>222</v>
      </c>
      <c r="F13" s="161">
        <v>222</v>
      </c>
      <c r="G13" s="97"/>
      <c r="H13" s="97"/>
    </row>
    <row r="14" spans="1:8" ht="15">
      <c r="A14" s="151">
        <v>7</v>
      </c>
      <c r="B14" s="160" t="s">
        <v>236</v>
      </c>
      <c r="C14" s="161">
        <v>1285</v>
      </c>
      <c r="D14" s="161">
        <v>1381</v>
      </c>
      <c r="E14" s="161">
        <v>1381</v>
      </c>
      <c r="F14" s="161">
        <v>1381</v>
      </c>
      <c r="G14" s="97"/>
      <c r="H14" s="97"/>
    </row>
    <row r="15" spans="1:8" ht="15">
      <c r="A15" s="151">
        <v>8</v>
      </c>
      <c r="B15" s="156" t="s">
        <v>237</v>
      </c>
      <c r="C15" s="157">
        <f>SUM(C16:C17)</f>
        <v>1660</v>
      </c>
      <c r="D15" s="157">
        <f>SUM(D16:D17)</f>
        <v>2165</v>
      </c>
      <c r="E15" s="157">
        <f>SUM(E16:E17)</f>
        <v>1632</v>
      </c>
      <c r="F15" s="157">
        <f>SUM(F16:F17)</f>
        <v>1632</v>
      </c>
      <c r="G15" s="158"/>
      <c r="H15" s="158"/>
    </row>
    <row r="16" spans="1:8" ht="15">
      <c r="A16" s="151">
        <v>9</v>
      </c>
      <c r="B16" s="160" t="s">
        <v>238</v>
      </c>
      <c r="C16" s="97">
        <v>910</v>
      </c>
      <c r="D16" s="161">
        <v>1374</v>
      </c>
      <c r="E16" s="161">
        <v>841</v>
      </c>
      <c r="F16" s="161">
        <v>841</v>
      </c>
      <c r="G16" s="97"/>
      <c r="H16" s="97"/>
    </row>
    <row r="17" spans="1:8" s="159" customFormat="1" ht="15">
      <c r="A17" s="151">
        <v>10</v>
      </c>
      <c r="B17" s="165" t="s">
        <v>239</v>
      </c>
      <c r="C17" s="163">
        <v>750</v>
      </c>
      <c r="D17" s="163">
        <v>791</v>
      </c>
      <c r="E17" s="163">
        <v>791</v>
      </c>
      <c r="F17" s="163">
        <v>791</v>
      </c>
      <c r="G17" s="162"/>
      <c r="H17" s="162"/>
    </row>
    <row r="18" spans="1:8" ht="15">
      <c r="A18" s="151">
        <v>11</v>
      </c>
      <c r="B18" s="156" t="s">
        <v>240</v>
      </c>
      <c r="C18" s="157">
        <f>SUM(C19:C24)</f>
        <v>2966</v>
      </c>
      <c r="D18" s="157">
        <f>SUM(D19:D24)</f>
        <v>3455</v>
      </c>
      <c r="E18" s="157">
        <f>SUM(E19:E24)</f>
        <v>3455</v>
      </c>
      <c r="F18" s="157">
        <f>SUM(F19:F24)</f>
        <v>3455</v>
      </c>
      <c r="G18" s="158"/>
      <c r="H18" s="158"/>
    </row>
    <row r="19" spans="1:8" ht="15">
      <c r="A19" s="151">
        <v>12</v>
      </c>
      <c r="B19" s="160" t="s">
        <v>241</v>
      </c>
      <c r="C19" s="161">
        <v>730</v>
      </c>
      <c r="D19" s="161">
        <v>887</v>
      </c>
      <c r="E19" s="161">
        <v>887</v>
      </c>
      <c r="F19" s="161">
        <v>887</v>
      </c>
      <c r="G19" s="97"/>
      <c r="H19" s="97"/>
    </row>
    <row r="20" spans="1:8" ht="15">
      <c r="A20" s="151">
        <v>13</v>
      </c>
      <c r="B20" s="160" t="s">
        <v>242</v>
      </c>
      <c r="C20" s="161">
        <v>140</v>
      </c>
      <c r="D20" s="161">
        <v>299</v>
      </c>
      <c r="E20" s="166">
        <v>299</v>
      </c>
      <c r="F20" s="166">
        <v>299</v>
      </c>
      <c r="G20" s="97"/>
      <c r="H20" s="97"/>
    </row>
    <row r="21" spans="1:8" ht="15">
      <c r="A21" s="151">
        <v>14</v>
      </c>
      <c r="B21" s="160" t="s">
        <v>243</v>
      </c>
      <c r="C21" s="161">
        <v>550</v>
      </c>
      <c r="D21" s="161">
        <v>609</v>
      </c>
      <c r="E21" s="161">
        <v>609</v>
      </c>
      <c r="F21" s="161">
        <v>609</v>
      </c>
      <c r="G21" s="97"/>
      <c r="H21" s="97"/>
    </row>
    <row r="22" spans="1:8" ht="15">
      <c r="A22" s="151">
        <v>15</v>
      </c>
      <c r="B22" s="160" t="s">
        <v>244</v>
      </c>
      <c r="C22" s="161">
        <v>235</v>
      </c>
      <c r="D22" s="161">
        <v>102</v>
      </c>
      <c r="E22" s="161">
        <v>102</v>
      </c>
      <c r="F22" s="161">
        <v>102</v>
      </c>
      <c r="G22" s="97"/>
      <c r="H22" s="97"/>
    </row>
    <row r="23" spans="1:8" ht="15">
      <c r="A23" s="151">
        <v>16</v>
      </c>
      <c r="B23" s="160" t="s">
        <v>246</v>
      </c>
      <c r="C23" s="161">
        <v>681</v>
      </c>
      <c r="D23" s="161">
        <v>742</v>
      </c>
      <c r="E23" s="161">
        <v>742</v>
      </c>
      <c r="F23" s="161">
        <v>742</v>
      </c>
      <c r="G23" s="97"/>
      <c r="H23" s="97"/>
    </row>
    <row r="24" spans="1:8" ht="15">
      <c r="A24" s="151">
        <v>17</v>
      </c>
      <c r="B24" s="160" t="s">
        <v>247</v>
      </c>
      <c r="C24" s="161">
        <v>630</v>
      </c>
      <c r="D24" s="161">
        <v>816</v>
      </c>
      <c r="E24" s="161">
        <v>816</v>
      </c>
      <c r="F24" s="161">
        <v>816</v>
      </c>
      <c r="G24" s="97"/>
      <c r="H24" s="97"/>
    </row>
    <row r="25" spans="1:8" ht="15">
      <c r="A25" s="151">
        <v>18</v>
      </c>
      <c r="B25" s="156" t="s">
        <v>248</v>
      </c>
      <c r="C25" s="158">
        <v>767</v>
      </c>
      <c r="D25" s="157">
        <v>886</v>
      </c>
      <c r="E25" s="157">
        <v>877</v>
      </c>
      <c r="F25" s="157">
        <v>877</v>
      </c>
      <c r="G25" s="158"/>
      <c r="H25" s="158"/>
    </row>
    <row r="26" spans="1:8" ht="15">
      <c r="A26" s="151">
        <v>19</v>
      </c>
      <c r="B26" s="156" t="s">
        <v>249</v>
      </c>
      <c r="C26" s="157">
        <f>SUM(C27:C28)</f>
        <v>1690</v>
      </c>
      <c r="D26" s="157">
        <f>SUM(D27:D28)</f>
        <v>1700</v>
      </c>
      <c r="E26" s="157">
        <f>SUM(E27:E28)</f>
        <v>1555</v>
      </c>
      <c r="F26" s="157">
        <f>SUM(F27:F28)</f>
        <v>1555</v>
      </c>
      <c r="G26" s="158"/>
      <c r="H26" s="158"/>
    </row>
    <row r="27" spans="1:8" ht="15">
      <c r="A27" s="151">
        <v>20</v>
      </c>
      <c r="B27" s="165" t="s">
        <v>250</v>
      </c>
      <c r="C27" s="163">
        <v>1465</v>
      </c>
      <c r="D27" s="163">
        <v>1489</v>
      </c>
      <c r="E27" s="163">
        <v>1345</v>
      </c>
      <c r="F27" s="163">
        <v>1345</v>
      </c>
      <c r="G27" s="162"/>
      <c r="H27" s="162"/>
    </row>
    <row r="28" spans="1:8" ht="15">
      <c r="A28" s="151">
        <v>21</v>
      </c>
      <c r="B28" s="165" t="s">
        <v>253</v>
      </c>
      <c r="C28" s="163">
        <v>225</v>
      </c>
      <c r="D28" s="163">
        <v>211</v>
      </c>
      <c r="E28" s="163">
        <v>210</v>
      </c>
      <c r="F28" s="163">
        <v>210</v>
      </c>
      <c r="G28" s="162"/>
      <c r="H28" s="162"/>
    </row>
    <row r="29" spans="1:8" ht="15">
      <c r="A29" s="151"/>
      <c r="B29" s="155" t="s">
        <v>254</v>
      </c>
      <c r="C29" s="153">
        <v>0</v>
      </c>
      <c r="D29" s="153">
        <v>0</v>
      </c>
      <c r="E29" s="153">
        <v>0</v>
      </c>
      <c r="F29" s="153"/>
      <c r="G29" s="152"/>
      <c r="H29" s="152"/>
    </row>
    <row r="30" spans="1:8" ht="15">
      <c r="A30" s="151">
        <v>23</v>
      </c>
      <c r="B30" s="155" t="s">
        <v>261</v>
      </c>
      <c r="C30" s="153">
        <v>0</v>
      </c>
      <c r="D30" s="153">
        <v>0</v>
      </c>
      <c r="E30" s="153">
        <v>0</v>
      </c>
      <c r="F30" s="153"/>
      <c r="G30" s="152"/>
      <c r="H30" s="152"/>
    </row>
    <row r="31" spans="1:8" ht="15">
      <c r="A31" s="151">
        <v>24</v>
      </c>
      <c r="B31" s="155" t="s">
        <v>266</v>
      </c>
      <c r="C31" s="153">
        <f>SUM(C32:C34)</f>
        <v>0</v>
      </c>
      <c r="D31" s="153">
        <f>SUM(D32:D34)</f>
        <v>589</v>
      </c>
      <c r="E31" s="153">
        <f>SUM(E32:E34)</f>
        <v>293</v>
      </c>
      <c r="F31" s="153">
        <f>SUM(F32:F34)</f>
        <v>293</v>
      </c>
      <c r="G31" s="152"/>
      <c r="H31" s="152"/>
    </row>
    <row r="32" spans="1:8" ht="15">
      <c r="A32" s="151">
        <v>25</v>
      </c>
      <c r="B32" s="155" t="s">
        <v>267</v>
      </c>
      <c r="C32" s="153">
        <v>0</v>
      </c>
      <c r="D32" s="153">
        <v>589</v>
      </c>
      <c r="E32" s="153">
        <v>293</v>
      </c>
      <c r="F32" s="153">
        <v>293</v>
      </c>
      <c r="G32" s="152"/>
      <c r="H32" s="152"/>
    </row>
    <row r="33" spans="1:8" ht="15">
      <c r="A33" s="151">
        <v>26</v>
      </c>
      <c r="B33" s="155" t="s">
        <v>268</v>
      </c>
      <c r="C33" s="153">
        <v>0</v>
      </c>
      <c r="D33" s="153">
        <v>0</v>
      </c>
      <c r="E33" s="153">
        <v>0</v>
      </c>
      <c r="F33" s="152"/>
      <c r="G33" s="152"/>
      <c r="H33" s="152"/>
    </row>
    <row r="34" spans="1:8" ht="15">
      <c r="A34" s="151">
        <v>27</v>
      </c>
      <c r="B34" s="155" t="s">
        <v>269</v>
      </c>
      <c r="C34" s="153">
        <v>0</v>
      </c>
      <c r="D34" s="153">
        <v>0</v>
      </c>
      <c r="E34" s="153">
        <v>0</v>
      </c>
      <c r="F34" s="152"/>
      <c r="G34" s="152"/>
      <c r="H34" s="152"/>
    </row>
    <row r="35" spans="1:8" ht="15">
      <c r="A35" s="151">
        <v>28</v>
      </c>
      <c r="B35" s="152" t="s">
        <v>272</v>
      </c>
      <c r="C35" s="153">
        <f>SUM(C8+C31)</f>
        <v>67398</v>
      </c>
      <c r="D35" s="153">
        <f>SUM(D8+D31)</f>
        <v>74387</v>
      </c>
      <c r="E35" s="153">
        <f>SUM(E8+E31)</f>
        <v>72457</v>
      </c>
      <c r="F35" s="153">
        <f>SUM(F8+F31)</f>
        <v>68470</v>
      </c>
      <c r="G35" s="153">
        <f>SUM(G8+G31)</f>
        <v>0</v>
      </c>
      <c r="H35" s="153">
        <f>SUM(H8+H31)</f>
        <v>3987</v>
      </c>
    </row>
    <row r="36" spans="1:8" ht="15">
      <c r="A36" s="151">
        <v>29</v>
      </c>
      <c r="B36" s="155" t="s">
        <v>273</v>
      </c>
      <c r="C36" s="153">
        <f>SUM(C37:C38)</f>
        <v>0</v>
      </c>
      <c r="D36" s="153">
        <f>SUM(D37:D38)</f>
        <v>0</v>
      </c>
      <c r="E36" s="153">
        <f>SUM(E37:E38)</f>
        <v>0</v>
      </c>
      <c r="F36" s="152"/>
      <c r="G36" s="152"/>
      <c r="H36" s="152"/>
    </row>
    <row r="37" spans="1:8" ht="15">
      <c r="A37" s="151">
        <v>30</v>
      </c>
      <c r="B37" s="160" t="s">
        <v>274</v>
      </c>
      <c r="C37" s="161">
        <v>0</v>
      </c>
      <c r="D37" s="161">
        <v>0</v>
      </c>
      <c r="E37" s="161">
        <v>0</v>
      </c>
      <c r="F37" s="97"/>
      <c r="G37" s="97"/>
      <c r="H37" s="97"/>
    </row>
    <row r="38" spans="1:8" ht="15">
      <c r="A38" s="151">
        <v>31</v>
      </c>
      <c r="B38" s="160" t="s">
        <v>339</v>
      </c>
      <c r="C38" s="161">
        <v>0</v>
      </c>
      <c r="D38" s="161">
        <v>0</v>
      </c>
      <c r="E38" s="161">
        <v>0</v>
      </c>
      <c r="F38" s="97"/>
      <c r="G38" s="97"/>
      <c r="H38" s="97"/>
    </row>
    <row r="39" spans="1:8" ht="15">
      <c r="A39" s="151">
        <v>32</v>
      </c>
      <c r="B39" s="152" t="s">
        <v>277</v>
      </c>
      <c r="C39" s="153">
        <f>SUM(C36)</f>
        <v>0</v>
      </c>
      <c r="D39" s="153">
        <f>SUM(D36)</f>
        <v>0</v>
      </c>
      <c r="E39" s="153">
        <f>SUM(E36)</f>
        <v>0</v>
      </c>
      <c r="F39" s="152"/>
      <c r="G39" s="152"/>
      <c r="H39" s="152"/>
    </row>
    <row r="40" spans="1:8" ht="15">
      <c r="A40" s="151">
        <v>33</v>
      </c>
      <c r="B40" s="152" t="s">
        <v>278</v>
      </c>
      <c r="C40" s="153">
        <f>SUM(C35+C39)</f>
        <v>67398</v>
      </c>
      <c r="D40" s="153">
        <f>SUM(D35+D39)</f>
        <v>74387</v>
      </c>
      <c r="E40" s="153">
        <f>SUM(E35+E39)</f>
        <v>72457</v>
      </c>
      <c r="F40" s="153">
        <f>SUM(F35+F39)</f>
        <v>68470</v>
      </c>
      <c r="G40" s="153">
        <f>SUM(G35+G39)</f>
        <v>0</v>
      </c>
      <c r="H40" s="153">
        <f>SUM(H35+H39)</f>
        <v>3987</v>
      </c>
    </row>
  </sheetData>
  <sheetProtection selectLockedCells="1" selectUnlockedCells="1"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3">
    <cfRule type="expression" priority="1" dxfId="0" stopIfTrue="1">
      <formula>LARGE(($A$8:$A$23),MIN(10,COUNT($A$8:$A$23)))&lt;=#REF!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" sqref="E1"/>
    </sheetView>
  </sheetViews>
  <sheetFormatPr defaultColWidth="9.140625" defaultRowHeight="15"/>
  <cols>
    <col min="1" max="1" width="16.8515625" style="168" customWidth="1"/>
    <col min="2" max="2" width="43.421875" style="169" customWidth="1"/>
    <col min="3" max="3" width="21.8515625" style="169" customWidth="1"/>
    <col min="4" max="4" width="22.7109375" style="169" customWidth="1"/>
    <col min="5" max="5" width="20.28125" style="168" customWidth="1"/>
    <col min="6" max="7" width="11.00390625" style="168" customWidth="1"/>
    <col min="8" max="8" width="11.8515625" style="168" customWidth="1"/>
    <col min="9" max="16384" width="9.140625" style="168" customWidth="1"/>
  </cols>
  <sheetData>
    <row r="1" spans="5:6" ht="15.75" customHeight="1">
      <c r="E1" s="170" t="s">
        <v>340</v>
      </c>
      <c r="F1" s="170"/>
    </row>
    <row r="3" spans="2:5" ht="20.25" customHeight="1">
      <c r="B3" s="171" t="s">
        <v>341</v>
      </c>
      <c r="C3" s="171"/>
      <c r="D3" s="171"/>
      <c r="E3" s="171"/>
    </row>
    <row r="5" spans="1:6" ht="26.25" customHeight="1">
      <c r="A5" s="169"/>
      <c r="B5" s="172"/>
      <c r="C5" s="172"/>
      <c r="D5" s="172"/>
      <c r="E5" s="173" t="s">
        <v>2</v>
      </c>
      <c r="F5" s="169"/>
    </row>
    <row r="6" spans="1:5" s="177" customFormat="1" ht="49.5" customHeight="1">
      <c r="A6" s="174" t="s">
        <v>110</v>
      </c>
      <c r="B6" s="175" t="s">
        <v>281</v>
      </c>
      <c r="C6" s="176" t="s">
        <v>282</v>
      </c>
      <c r="D6" s="176" t="s">
        <v>283</v>
      </c>
      <c r="E6" s="176" t="s">
        <v>148</v>
      </c>
    </row>
    <row r="7" spans="1:6" s="180" customFormat="1" ht="18" customHeight="1">
      <c r="A7" s="178"/>
      <c r="B7" s="175" t="s">
        <v>12</v>
      </c>
      <c r="C7" s="179" t="s">
        <v>13</v>
      </c>
      <c r="D7" s="179" t="s">
        <v>14</v>
      </c>
      <c r="E7" s="179" t="s">
        <v>15</v>
      </c>
      <c r="F7" s="172"/>
    </row>
    <row r="8" spans="1:6" ht="15.75" customHeight="1">
      <c r="A8" s="187">
        <v>1</v>
      </c>
      <c r="B8" s="182" t="s">
        <v>291</v>
      </c>
      <c r="C8" s="234">
        <f>SUM(C9:C10)</f>
        <v>0</v>
      </c>
      <c r="D8" s="189">
        <f>SUM(D9:D10)</f>
        <v>589</v>
      </c>
      <c r="E8" s="189">
        <f>SUM(E9:E10)</f>
        <v>293</v>
      </c>
      <c r="F8" s="169"/>
    </row>
    <row r="9" spans="1:6" ht="15.75" customHeight="1">
      <c r="A9" s="184">
        <v>2</v>
      </c>
      <c r="B9" s="185" t="s">
        <v>342</v>
      </c>
      <c r="C9" s="188">
        <v>0</v>
      </c>
      <c r="D9" s="186">
        <v>177</v>
      </c>
      <c r="E9" s="186">
        <v>169</v>
      </c>
      <c r="F9" s="169"/>
    </row>
    <row r="10" spans="1:6" ht="15.75" customHeight="1">
      <c r="A10" s="187">
        <v>3</v>
      </c>
      <c r="B10" s="185" t="s">
        <v>343</v>
      </c>
      <c r="C10" s="188">
        <v>0</v>
      </c>
      <c r="D10" s="188">
        <v>412</v>
      </c>
      <c r="E10" s="188">
        <v>124</v>
      </c>
      <c r="F10" s="169"/>
    </row>
    <row r="11" spans="1:6" s="195" customFormat="1" ht="15.75" customHeight="1">
      <c r="A11" s="235">
        <v>4</v>
      </c>
      <c r="B11" s="236" t="s">
        <v>300</v>
      </c>
      <c r="C11" s="237">
        <f>SUM(C8)</f>
        <v>0</v>
      </c>
      <c r="D11" s="237">
        <f>SUM(D8)</f>
        <v>589</v>
      </c>
      <c r="E11" s="237">
        <f>SUM(E8)</f>
        <v>293</v>
      </c>
      <c r="F11" s="177"/>
    </row>
    <row r="12" ht="15"/>
    <row r="13" ht="15"/>
  </sheetData>
  <sheetProtection selectLockedCells="1" selectUnlockedCells="1"/>
  <mergeCells count="2">
    <mergeCell ref="E1:F1"/>
    <mergeCell ref="B3:E3"/>
  </mergeCells>
  <printOptions/>
  <pageMargins left="0.7" right="0.7" top="0.75" bottom="0.75" header="0.5118055555555555" footer="0.5118055555555555"/>
  <pageSetup horizontalDpi="300" verticalDpi="300" orientation="portrait" paperSize="9" scale="6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K4" sqref="K4"/>
    </sheetView>
  </sheetViews>
  <sheetFormatPr defaultColWidth="9.140625" defaultRowHeight="15"/>
  <sheetData>
    <row r="2" spans="1:13" ht="15">
      <c r="A2" s="222" t="s">
        <v>344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4" spans="11:13" ht="15" customHeight="1">
      <c r="K4" s="223" t="s">
        <v>345</v>
      </c>
      <c r="L4" s="223"/>
      <c r="M4" s="223"/>
    </row>
    <row r="5" ht="15.75"/>
    <row r="6" spans="1:13" ht="15" customHeight="1">
      <c r="A6" s="116" t="s">
        <v>110</v>
      </c>
      <c r="B6" s="116" t="s">
        <v>111</v>
      </c>
      <c r="C6" s="116"/>
      <c r="D6" s="116"/>
      <c r="E6" s="224" t="s">
        <v>319</v>
      </c>
      <c r="F6" s="224"/>
      <c r="G6" s="224"/>
      <c r="H6" s="224" t="s">
        <v>320</v>
      </c>
      <c r="I6" s="224"/>
      <c r="J6" s="224"/>
      <c r="K6" s="225" t="s">
        <v>321</v>
      </c>
      <c r="L6" s="225"/>
      <c r="M6" s="225"/>
    </row>
    <row r="7" spans="1:13" ht="15.75">
      <c r="A7" s="116"/>
      <c r="B7" s="116"/>
      <c r="C7" s="116"/>
      <c r="D7" s="116"/>
      <c r="E7" s="226" t="s">
        <v>146</v>
      </c>
      <c r="F7" s="227" t="s">
        <v>322</v>
      </c>
      <c r="G7" s="228" t="s">
        <v>148</v>
      </c>
      <c r="H7" s="226" t="s">
        <v>146</v>
      </c>
      <c r="I7" s="227" t="s">
        <v>322</v>
      </c>
      <c r="J7" s="228" t="s">
        <v>148</v>
      </c>
      <c r="K7" s="226" t="s">
        <v>146</v>
      </c>
      <c r="L7" s="227" t="s">
        <v>322</v>
      </c>
      <c r="M7" s="228" t="s">
        <v>148</v>
      </c>
    </row>
    <row r="8" spans="1:13" ht="15" customHeight="1">
      <c r="A8" s="128"/>
      <c r="B8" s="229" t="s">
        <v>12</v>
      </c>
      <c r="C8" s="229"/>
      <c r="D8" s="229"/>
      <c r="E8" s="126" t="s">
        <v>13</v>
      </c>
      <c r="F8" s="126" t="s">
        <v>14</v>
      </c>
      <c r="G8" s="126" t="s">
        <v>15</v>
      </c>
      <c r="H8" s="126" t="s">
        <v>16</v>
      </c>
      <c r="I8" s="126" t="s">
        <v>17</v>
      </c>
      <c r="J8" s="126" t="s">
        <v>18</v>
      </c>
      <c r="K8" s="126" t="s">
        <v>19</v>
      </c>
      <c r="L8" s="126" t="s">
        <v>323</v>
      </c>
      <c r="M8" s="127" t="s">
        <v>324</v>
      </c>
    </row>
    <row r="9" spans="1:13" ht="15.75" customHeight="1">
      <c r="A9" s="230">
        <v>1</v>
      </c>
      <c r="B9" s="231" t="s">
        <v>346</v>
      </c>
      <c r="C9" s="231"/>
      <c r="D9" s="231"/>
      <c r="E9" s="232">
        <v>15</v>
      </c>
      <c r="F9" s="232">
        <v>15</v>
      </c>
      <c r="G9" s="232">
        <v>15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33">
        <v>0</v>
      </c>
    </row>
  </sheetData>
  <sheetProtection selectLockedCells="1" selectUnlockedCells="1"/>
  <mergeCells count="9">
    <mergeCell ref="A2:M2"/>
    <mergeCell ref="K4:M4"/>
    <mergeCell ref="A6:A7"/>
    <mergeCell ref="B6:D7"/>
    <mergeCell ref="E6:G6"/>
    <mergeCell ref="H6:J6"/>
    <mergeCell ref="K6:M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 paperSize="9" scale="7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79">
      <selection activeCell="J61" sqref="J61"/>
    </sheetView>
  </sheetViews>
  <sheetFormatPr defaultColWidth="9.140625" defaultRowHeight="15"/>
  <cols>
    <col min="1" max="1" width="33.140625" style="238" customWidth="1"/>
    <col min="2" max="5" width="11.8515625" style="238" customWidth="1"/>
    <col min="6" max="16384" width="9.140625" style="238" customWidth="1"/>
  </cols>
  <sheetData>
    <row r="1" spans="1:5" ht="27.75" customHeight="1">
      <c r="A1" s="239" t="s">
        <v>347</v>
      </c>
      <c r="B1" s="239"/>
      <c r="C1" s="239"/>
      <c r="D1" s="239"/>
      <c r="E1" s="239"/>
    </row>
    <row r="2" spans="1:5" ht="15">
      <c r="A2" s="239"/>
      <c r="B2" s="239"/>
      <c r="C2" s="239"/>
      <c r="D2" s="239"/>
      <c r="E2" s="239"/>
    </row>
    <row r="3" spans="1:6" ht="15" customHeight="1">
      <c r="A3" s="240"/>
      <c r="B3" s="241" t="s">
        <v>348</v>
      </c>
      <c r="C3" s="241"/>
      <c r="D3" s="241"/>
      <c r="E3" s="241"/>
      <c r="F3" s="241"/>
    </row>
    <row r="4" spans="1:6" ht="15.75" customHeight="1">
      <c r="A4" s="242" t="s">
        <v>349</v>
      </c>
      <c r="B4" s="243" t="s">
        <v>350</v>
      </c>
      <c r="C4" s="243"/>
      <c r="D4" s="243"/>
      <c r="E4" s="243"/>
      <c r="F4" s="243"/>
    </row>
    <row r="5" spans="1:6" ht="15.75">
      <c r="A5" s="242"/>
      <c r="B5" s="242"/>
      <c r="C5" s="244"/>
      <c r="D5" s="244"/>
      <c r="E5" s="244"/>
      <c r="F5" s="244"/>
    </row>
    <row r="6" spans="1:6" ht="16.5" customHeight="1">
      <c r="A6" s="242" t="s">
        <v>351</v>
      </c>
      <c r="B6" s="245" t="s">
        <v>352</v>
      </c>
      <c r="C6" s="245"/>
      <c r="D6" s="245"/>
      <c r="E6" s="241" t="s">
        <v>353</v>
      </c>
      <c r="F6" s="241"/>
    </row>
    <row r="7" spans="1:6" ht="15" customHeight="1">
      <c r="A7" s="246" t="s">
        <v>354</v>
      </c>
      <c r="B7" s="247" t="s">
        <v>355</v>
      </c>
      <c r="C7" s="248" t="s">
        <v>356</v>
      </c>
      <c r="D7" s="248" t="s">
        <v>357</v>
      </c>
      <c r="E7" s="248" t="s">
        <v>358</v>
      </c>
      <c r="F7" s="249" t="s">
        <v>145</v>
      </c>
    </row>
    <row r="8" spans="1:6" ht="15">
      <c r="A8" s="250" t="s">
        <v>359</v>
      </c>
      <c r="B8" s="251"/>
      <c r="C8" s="252"/>
      <c r="D8" s="252">
        <v>418</v>
      </c>
      <c r="E8" s="252"/>
      <c r="F8" s="253">
        <f aca="true" t="shared" si="0" ref="F8:F14">SUM(C8:E8)</f>
        <v>418</v>
      </c>
    </row>
    <row r="9" spans="1:6" ht="15">
      <c r="A9" s="254" t="s">
        <v>360</v>
      </c>
      <c r="B9" s="255"/>
      <c r="C9" s="256"/>
      <c r="D9" s="256"/>
      <c r="E9" s="256"/>
      <c r="F9" s="257">
        <f t="shared" si="0"/>
        <v>0</v>
      </c>
    </row>
    <row r="10" spans="1:6" ht="15">
      <c r="A10" s="258" t="s">
        <v>361</v>
      </c>
      <c r="B10" s="259"/>
      <c r="C10" s="260">
        <v>7044</v>
      </c>
      <c r="D10" s="260">
        <v>3997</v>
      </c>
      <c r="E10" s="260"/>
      <c r="F10" s="261">
        <f t="shared" si="0"/>
        <v>11041</v>
      </c>
    </row>
    <row r="11" spans="1:6" ht="15">
      <c r="A11" s="258" t="s">
        <v>362</v>
      </c>
      <c r="B11" s="259"/>
      <c r="C11" s="260"/>
      <c r="D11" s="260"/>
      <c r="E11" s="260"/>
      <c r="F11" s="261">
        <f t="shared" si="0"/>
        <v>0</v>
      </c>
    </row>
    <row r="12" spans="1:6" ht="15">
      <c r="A12" s="258" t="s">
        <v>363</v>
      </c>
      <c r="B12" s="259"/>
      <c r="C12" s="260"/>
      <c r="D12" s="260"/>
      <c r="E12" s="260"/>
      <c r="F12" s="261">
        <f t="shared" si="0"/>
        <v>0</v>
      </c>
    </row>
    <row r="13" spans="1:6" ht="15">
      <c r="A13" s="258" t="s">
        <v>364</v>
      </c>
      <c r="B13" s="259"/>
      <c r="C13" s="260"/>
      <c r="D13" s="260"/>
      <c r="E13" s="260"/>
      <c r="F13" s="261">
        <f t="shared" si="0"/>
        <v>0</v>
      </c>
    </row>
    <row r="14" spans="1:6" ht="15.75">
      <c r="A14" s="262"/>
      <c r="B14" s="263"/>
      <c r="C14" s="264"/>
      <c r="D14" s="264"/>
      <c r="E14" s="264"/>
      <c r="F14" s="261">
        <f t="shared" si="0"/>
        <v>0</v>
      </c>
    </row>
    <row r="15" spans="1:6" ht="15.75">
      <c r="A15" s="265" t="s">
        <v>365</v>
      </c>
      <c r="B15" s="266"/>
      <c r="C15" s="267">
        <f>C8+SUM(C10:C14)</f>
        <v>7044</v>
      </c>
      <c r="D15" s="267">
        <f>D8+SUM(D10:D14)</f>
        <v>4415</v>
      </c>
      <c r="E15" s="268">
        <f>E8+SUM(E10:E14)</f>
        <v>0</v>
      </c>
      <c r="F15" s="269">
        <f>F8+SUM(F10:F14)</f>
        <v>11459</v>
      </c>
    </row>
    <row r="16" spans="1:6" ht="15.75">
      <c r="A16" s="270"/>
      <c r="B16" s="270"/>
      <c r="C16" s="270"/>
      <c r="D16" s="270"/>
      <c r="E16" s="270"/>
      <c r="F16" s="270"/>
    </row>
    <row r="17" spans="1:6" ht="15" customHeight="1">
      <c r="A17" s="246" t="s">
        <v>366</v>
      </c>
      <c r="B17" s="247" t="s">
        <v>355</v>
      </c>
      <c r="C17" s="248" t="s">
        <v>356</v>
      </c>
      <c r="D17" s="248" t="s">
        <v>357</v>
      </c>
      <c r="E17" s="248" t="s">
        <v>358</v>
      </c>
      <c r="F17" s="249" t="s">
        <v>145</v>
      </c>
    </row>
    <row r="18" spans="1:6" ht="15">
      <c r="A18" s="250" t="s">
        <v>367</v>
      </c>
      <c r="B18" s="251"/>
      <c r="C18" s="252">
        <v>472</v>
      </c>
      <c r="D18" s="252">
        <v>1597</v>
      </c>
      <c r="E18" s="252"/>
      <c r="F18" s="253">
        <f aca="true" t="shared" si="1" ref="F18:F24">SUM(C18:E18)</f>
        <v>2069</v>
      </c>
    </row>
    <row r="19" spans="1:6" ht="15">
      <c r="A19" s="258" t="s">
        <v>368</v>
      </c>
      <c r="B19" s="259"/>
      <c r="C19" s="260">
        <v>2609</v>
      </c>
      <c r="D19" s="260">
        <v>2683</v>
      </c>
      <c r="E19" s="260"/>
      <c r="F19" s="261">
        <f t="shared" si="1"/>
        <v>5292</v>
      </c>
    </row>
    <row r="20" spans="1:6" ht="15">
      <c r="A20" s="271" t="s">
        <v>369</v>
      </c>
      <c r="B20" s="272"/>
      <c r="C20" s="260">
        <v>3435</v>
      </c>
      <c r="D20" s="260">
        <v>663</v>
      </c>
      <c r="E20" s="260"/>
      <c r="F20" s="261">
        <f t="shared" si="1"/>
        <v>4098</v>
      </c>
    </row>
    <row r="21" spans="1:6" ht="15">
      <c r="A21" s="258" t="s">
        <v>370</v>
      </c>
      <c r="B21" s="259"/>
      <c r="C21" s="260"/>
      <c r="D21" s="260"/>
      <c r="E21" s="260"/>
      <c r="F21" s="261">
        <f t="shared" si="1"/>
        <v>0</v>
      </c>
    </row>
    <row r="22" spans="1:6" ht="15">
      <c r="A22" s="273"/>
      <c r="B22" s="274"/>
      <c r="C22" s="260"/>
      <c r="D22" s="260"/>
      <c r="E22" s="260"/>
      <c r="F22" s="261">
        <f t="shared" si="1"/>
        <v>0</v>
      </c>
    </row>
    <row r="23" spans="1:6" ht="15">
      <c r="A23" s="273"/>
      <c r="B23" s="274"/>
      <c r="C23" s="260"/>
      <c r="D23" s="260"/>
      <c r="E23" s="260"/>
      <c r="F23" s="261">
        <f t="shared" si="1"/>
        <v>0</v>
      </c>
    </row>
    <row r="24" spans="1:6" ht="15.75">
      <c r="A24" s="262"/>
      <c r="B24" s="263"/>
      <c r="C24" s="264"/>
      <c r="D24" s="264"/>
      <c r="E24" s="264"/>
      <c r="F24" s="261">
        <f t="shared" si="1"/>
        <v>0</v>
      </c>
    </row>
    <row r="25" spans="1:6" ht="15.75">
      <c r="A25" s="265" t="s">
        <v>137</v>
      </c>
      <c r="B25" s="266"/>
      <c r="C25" s="267">
        <f>SUM(C18:C24)</f>
        <v>6516</v>
      </c>
      <c r="D25" s="267">
        <f>SUM(D18:D24)</f>
        <v>4943</v>
      </c>
      <c r="E25" s="268">
        <f>SUM(E18:E24)</f>
        <v>0</v>
      </c>
      <c r="F25" s="269">
        <f>SUM(F18:F24)</f>
        <v>11459</v>
      </c>
    </row>
    <row r="26" spans="1:5" ht="15">
      <c r="A26" s="240"/>
      <c r="B26" s="240"/>
      <c r="C26" s="240"/>
      <c r="D26" s="240"/>
      <c r="E26" s="240"/>
    </row>
    <row r="27" spans="1:5" ht="15">
      <c r="A27" s="240"/>
      <c r="B27" s="240"/>
      <c r="C27" s="240"/>
      <c r="D27" s="240"/>
      <c r="E27" s="240"/>
    </row>
    <row r="28" spans="1:6" ht="15.75" customHeight="1">
      <c r="A28" s="240"/>
      <c r="B28" s="275" t="s">
        <v>371</v>
      </c>
      <c r="C28" s="275"/>
      <c r="D28" s="275"/>
      <c r="E28" s="275"/>
      <c r="F28" s="275"/>
    </row>
    <row r="29" spans="1:6" ht="15.75">
      <c r="A29" s="242" t="s">
        <v>349</v>
      </c>
      <c r="B29" s="275"/>
      <c r="C29" s="275"/>
      <c r="D29" s="275"/>
      <c r="E29" s="275"/>
      <c r="F29" s="275"/>
    </row>
    <row r="30" spans="1:6" ht="15.75">
      <c r="A30" s="242"/>
      <c r="B30" s="275"/>
      <c r="C30" s="275"/>
      <c r="D30" s="275"/>
      <c r="E30" s="275"/>
      <c r="F30" s="275"/>
    </row>
    <row r="31" spans="1:6" ht="15.75">
      <c r="A31" s="242"/>
      <c r="B31" s="275"/>
      <c r="C31" s="275"/>
      <c r="D31" s="275"/>
      <c r="E31" s="275"/>
      <c r="F31" s="275"/>
    </row>
    <row r="32" spans="1:6" ht="15.75" customHeight="1">
      <c r="A32" s="242" t="s">
        <v>351</v>
      </c>
      <c r="B32" s="276" t="s">
        <v>372</v>
      </c>
      <c r="C32" s="276"/>
      <c r="D32" s="276"/>
      <c r="E32" s="276"/>
      <c r="F32" s="276"/>
    </row>
    <row r="33" spans="1:6" ht="16.5" customHeight="1">
      <c r="A33" s="242"/>
      <c r="B33" s="242"/>
      <c r="C33" s="277" t="s">
        <v>353</v>
      </c>
      <c r="D33" s="277"/>
      <c r="E33" s="277"/>
      <c r="F33" s="277"/>
    </row>
    <row r="34" spans="1:6" ht="15.75">
      <c r="A34" s="246" t="s">
        <v>354</v>
      </c>
      <c r="B34" s="247" t="s">
        <v>355</v>
      </c>
      <c r="C34" s="248" t="s">
        <v>356</v>
      </c>
      <c r="D34" s="248" t="s">
        <v>357</v>
      </c>
      <c r="E34" s="248" t="s">
        <v>358</v>
      </c>
      <c r="F34" s="249" t="s">
        <v>145</v>
      </c>
    </row>
    <row r="35" spans="1:6" ht="15">
      <c r="A35" s="250" t="s">
        <v>359</v>
      </c>
      <c r="B35" s="252">
        <v>572</v>
      </c>
      <c r="C35" s="252"/>
      <c r="D35" s="252">
        <v>7112</v>
      </c>
      <c r="E35" s="252"/>
      <c r="F35" s="253">
        <f>SUM(B35:E35)</f>
        <v>7684</v>
      </c>
    </row>
    <row r="36" spans="1:6" ht="15">
      <c r="A36" s="254" t="s">
        <v>360</v>
      </c>
      <c r="B36" s="255"/>
      <c r="C36" s="256"/>
      <c r="D36" s="256"/>
      <c r="E36" s="256"/>
      <c r="F36" s="257">
        <f aca="true" t="shared" si="2" ref="F36:F41">SUM(C36:E36)</f>
        <v>0</v>
      </c>
    </row>
    <row r="37" spans="1:6" ht="15">
      <c r="A37" s="258" t="s">
        <v>361</v>
      </c>
      <c r="B37" s="259"/>
      <c r="C37" s="260">
        <v>26475</v>
      </c>
      <c r="D37" s="260">
        <v>22760</v>
      </c>
      <c r="E37" s="260">
        <v>1924</v>
      </c>
      <c r="F37" s="261">
        <f t="shared" si="2"/>
        <v>51159</v>
      </c>
    </row>
    <row r="38" spans="1:6" ht="15">
      <c r="A38" s="258" t="s">
        <v>362</v>
      </c>
      <c r="B38" s="259"/>
      <c r="C38" s="260"/>
      <c r="D38" s="260"/>
      <c r="E38" s="260"/>
      <c r="F38" s="261">
        <f t="shared" si="2"/>
        <v>0</v>
      </c>
    </row>
    <row r="39" spans="1:6" ht="15">
      <c r="A39" s="258" t="s">
        <v>363</v>
      </c>
      <c r="B39" s="259"/>
      <c r="C39" s="260"/>
      <c r="D39" s="260"/>
      <c r="E39" s="260"/>
      <c r="F39" s="261">
        <f t="shared" si="2"/>
        <v>0</v>
      </c>
    </row>
    <row r="40" spans="1:6" ht="15">
      <c r="A40" s="258" t="s">
        <v>364</v>
      </c>
      <c r="B40" s="259"/>
      <c r="C40" s="260"/>
      <c r="D40" s="260"/>
      <c r="E40" s="260"/>
      <c r="F40" s="261">
        <f t="shared" si="2"/>
        <v>0</v>
      </c>
    </row>
    <row r="41" spans="1:6" ht="15.75">
      <c r="A41" s="262"/>
      <c r="B41" s="263"/>
      <c r="C41" s="264"/>
      <c r="D41" s="264"/>
      <c r="E41" s="264"/>
      <c r="F41" s="261">
        <f t="shared" si="2"/>
        <v>0</v>
      </c>
    </row>
    <row r="42" spans="1:6" ht="15.75">
      <c r="A42" s="265" t="s">
        <v>365</v>
      </c>
      <c r="B42" s="267">
        <f>B35+SUM(B37:B41)</f>
        <v>572</v>
      </c>
      <c r="C42" s="267">
        <f>C35+SUM(C37:C41)</f>
        <v>26475</v>
      </c>
      <c r="D42" s="267">
        <f>D35+SUM(D37:D41)</f>
        <v>29872</v>
      </c>
      <c r="E42" s="268">
        <f>E35+SUM(E37:E41)</f>
        <v>1924</v>
      </c>
      <c r="F42" s="269">
        <f>F35+SUM(F37:F41)</f>
        <v>58843</v>
      </c>
    </row>
    <row r="43" spans="1:6" ht="15.75">
      <c r="A43" s="270"/>
      <c r="B43" s="270"/>
      <c r="C43" s="270"/>
      <c r="D43" s="270"/>
      <c r="E43" s="270"/>
      <c r="F43" s="270"/>
    </row>
    <row r="44" spans="1:6" ht="15.75">
      <c r="A44" s="246" t="s">
        <v>366</v>
      </c>
      <c r="B44" s="247" t="s">
        <v>355</v>
      </c>
      <c r="C44" s="248" t="s">
        <v>356</v>
      </c>
      <c r="D44" s="248" t="s">
        <v>357</v>
      </c>
      <c r="E44" s="248" t="s">
        <v>358</v>
      </c>
      <c r="F44" s="249" t="s">
        <v>145</v>
      </c>
    </row>
    <row r="45" spans="1:6" ht="15">
      <c r="A45" s="250" t="s">
        <v>367</v>
      </c>
      <c r="B45" s="251"/>
      <c r="C45" s="252"/>
      <c r="D45" s="252"/>
      <c r="E45" s="252"/>
      <c r="F45" s="253">
        <f>SUM(C45:E45)</f>
        <v>0</v>
      </c>
    </row>
    <row r="46" spans="1:6" ht="15">
      <c r="A46" s="271" t="s">
        <v>369</v>
      </c>
      <c r="B46" s="278"/>
      <c r="C46" s="260">
        <v>18840</v>
      </c>
      <c r="D46" s="260">
        <v>28309</v>
      </c>
      <c r="E46" s="260"/>
      <c r="F46" s="261">
        <f aca="true" t="shared" si="3" ref="F46:F48">SUM(B46:E46)</f>
        <v>47149</v>
      </c>
    </row>
    <row r="47" spans="1:6" ht="15">
      <c r="A47" s="258" t="s">
        <v>373</v>
      </c>
      <c r="B47" s="259"/>
      <c r="C47" s="260">
        <v>6128</v>
      </c>
      <c r="D47" s="260">
        <v>3962</v>
      </c>
      <c r="E47" s="260"/>
      <c r="F47" s="261">
        <f t="shared" si="3"/>
        <v>10090</v>
      </c>
    </row>
    <row r="48" spans="1:6" ht="15">
      <c r="A48" s="258" t="s">
        <v>368</v>
      </c>
      <c r="B48" s="260">
        <v>572</v>
      </c>
      <c r="C48" s="260">
        <v>876</v>
      </c>
      <c r="D48" s="260">
        <v>156</v>
      </c>
      <c r="E48" s="260"/>
      <c r="F48" s="261">
        <f t="shared" si="3"/>
        <v>1604</v>
      </c>
    </row>
    <row r="49" spans="1:6" ht="15">
      <c r="A49" s="273"/>
      <c r="B49" s="274"/>
      <c r="C49" s="260"/>
      <c r="D49" s="279"/>
      <c r="E49" s="260"/>
      <c r="F49" s="261">
        <f aca="true" t="shared" si="4" ref="F49:F51">SUM(C49:E49)</f>
        <v>0</v>
      </c>
    </row>
    <row r="50" spans="1:6" ht="15">
      <c r="A50" s="273"/>
      <c r="B50" s="274"/>
      <c r="C50" s="260"/>
      <c r="D50" s="279"/>
      <c r="E50" s="260"/>
      <c r="F50" s="261">
        <f t="shared" si="4"/>
        <v>0</v>
      </c>
    </row>
    <row r="51" spans="1:6" ht="15.75">
      <c r="A51" s="262"/>
      <c r="B51" s="263"/>
      <c r="C51" s="264"/>
      <c r="D51" s="280"/>
      <c r="E51" s="264"/>
      <c r="F51" s="261">
        <f t="shared" si="4"/>
        <v>0</v>
      </c>
    </row>
    <row r="52" spans="1:6" ht="15.75">
      <c r="A52" s="265" t="s">
        <v>137</v>
      </c>
      <c r="B52" s="267">
        <f>SUM(B45:B51)</f>
        <v>572</v>
      </c>
      <c r="C52" s="267">
        <f>SUM(C45:C51)</f>
        <v>25844</v>
      </c>
      <c r="D52" s="267">
        <f>SUM(D45:D51)</f>
        <v>32427</v>
      </c>
      <c r="E52" s="268">
        <f>SUM(E45:E51)</f>
        <v>0</v>
      </c>
      <c r="F52" s="269">
        <f>SUM(B52:E52)</f>
        <v>58843</v>
      </c>
    </row>
    <row r="53" spans="1:5" ht="15">
      <c r="A53" s="281"/>
      <c r="B53" s="281"/>
      <c r="C53" s="281"/>
      <c r="D53" s="281"/>
      <c r="E53" s="281"/>
    </row>
    <row r="54" spans="1:8" ht="15">
      <c r="A54" s="282"/>
      <c r="B54" s="282"/>
      <c r="C54" s="282"/>
      <c r="D54" s="282"/>
      <c r="E54" s="282"/>
      <c r="H54" s="283"/>
    </row>
    <row r="55" spans="1:6" ht="15.75">
      <c r="A55" s="242" t="s">
        <v>349</v>
      </c>
      <c r="B55" s="284" t="s">
        <v>374</v>
      </c>
      <c r="C55" s="284"/>
      <c r="D55" s="284"/>
      <c r="E55" s="284"/>
      <c r="F55" s="284"/>
    </row>
    <row r="56" spans="1:6" ht="15.75">
      <c r="A56" s="242" t="s">
        <v>351</v>
      </c>
      <c r="B56" s="276" t="s">
        <v>375</v>
      </c>
      <c r="C56" s="276"/>
      <c r="D56" s="276"/>
      <c r="E56" s="276"/>
      <c r="F56" s="276"/>
    </row>
    <row r="57" spans="1:6" ht="16.5">
      <c r="A57" s="242"/>
      <c r="B57" s="242"/>
      <c r="C57" s="277" t="s">
        <v>353</v>
      </c>
      <c r="D57" s="277"/>
      <c r="E57" s="277"/>
      <c r="F57" s="277"/>
    </row>
    <row r="58" spans="1:6" ht="15.75">
      <c r="A58" s="246" t="s">
        <v>354</v>
      </c>
      <c r="B58" s="247" t="s">
        <v>355</v>
      </c>
      <c r="C58" s="248" t="s">
        <v>356</v>
      </c>
      <c r="D58" s="248" t="s">
        <v>357</v>
      </c>
      <c r="E58" s="248" t="s">
        <v>358</v>
      </c>
      <c r="F58" s="249" t="s">
        <v>145</v>
      </c>
    </row>
    <row r="59" spans="1:6" ht="15">
      <c r="A59" s="250" t="s">
        <v>359</v>
      </c>
      <c r="B59" s="251"/>
      <c r="C59" s="252"/>
      <c r="D59" s="285"/>
      <c r="E59" s="252">
        <v>2669</v>
      </c>
      <c r="F59" s="253">
        <f aca="true" t="shared" si="5" ref="F59:F65">SUM(C59:E59)</f>
        <v>2669</v>
      </c>
    </row>
    <row r="60" spans="1:6" ht="15">
      <c r="A60" s="254" t="s">
        <v>360</v>
      </c>
      <c r="B60" s="255"/>
      <c r="C60" s="256"/>
      <c r="D60" s="286"/>
      <c r="E60" s="256"/>
      <c r="F60" s="257">
        <f t="shared" si="5"/>
        <v>0</v>
      </c>
    </row>
    <row r="61" spans="1:6" ht="15">
      <c r="A61" s="258" t="s">
        <v>361</v>
      </c>
      <c r="B61" s="259"/>
      <c r="C61" s="260"/>
      <c r="D61" s="260">
        <v>1055</v>
      </c>
      <c r="E61" s="260">
        <v>32987</v>
      </c>
      <c r="F61" s="261">
        <f t="shared" si="5"/>
        <v>34042</v>
      </c>
    </row>
    <row r="62" spans="1:6" ht="15">
      <c r="A62" s="258" t="s">
        <v>362</v>
      </c>
      <c r="B62" s="259"/>
      <c r="C62" s="260"/>
      <c r="D62" s="279"/>
      <c r="E62" s="260"/>
      <c r="F62" s="261">
        <f t="shared" si="5"/>
        <v>0</v>
      </c>
    </row>
    <row r="63" spans="1:6" ht="15">
      <c r="A63" s="258" t="s">
        <v>363</v>
      </c>
      <c r="B63" s="259"/>
      <c r="C63" s="260"/>
      <c r="D63" s="279"/>
      <c r="E63" s="260"/>
      <c r="F63" s="261">
        <f t="shared" si="5"/>
        <v>0</v>
      </c>
    </row>
    <row r="64" spans="1:6" ht="15">
      <c r="A64" s="258" t="s">
        <v>364</v>
      </c>
      <c r="B64" s="259"/>
      <c r="C64" s="260"/>
      <c r="D64" s="279"/>
      <c r="E64" s="260"/>
      <c r="F64" s="261">
        <f t="shared" si="5"/>
        <v>0</v>
      </c>
    </row>
    <row r="65" spans="1:6" ht="15.75">
      <c r="A65" s="262"/>
      <c r="B65" s="263"/>
      <c r="C65" s="264"/>
      <c r="D65" s="280"/>
      <c r="E65" s="264"/>
      <c r="F65" s="261">
        <f t="shared" si="5"/>
        <v>0</v>
      </c>
    </row>
    <row r="66" spans="1:6" ht="15.75">
      <c r="A66" s="265" t="s">
        <v>365</v>
      </c>
      <c r="B66" s="266"/>
      <c r="C66" s="267">
        <f>C59+SUM(C61:C65)</f>
        <v>0</v>
      </c>
      <c r="D66" s="267">
        <f>D59+SUM(D61:D65)</f>
        <v>1055</v>
      </c>
      <c r="E66" s="268">
        <f>E59+SUM(E61:E65)</f>
        <v>35656</v>
      </c>
      <c r="F66" s="269">
        <f>F59+SUM(F61:F65)</f>
        <v>36711</v>
      </c>
    </row>
    <row r="67" spans="1:6" ht="15.75">
      <c r="A67" s="270"/>
      <c r="B67" s="270"/>
      <c r="C67" s="270"/>
      <c r="D67" s="270"/>
      <c r="E67" s="270"/>
      <c r="F67" s="270"/>
    </row>
    <row r="68" spans="1:6" ht="15.75">
      <c r="A68" s="246" t="s">
        <v>366</v>
      </c>
      <c r="B68" s="247" t="s">
        <v>355</v>
      </c>
      <c r="C68" s="248" t="s">
        <v>356</v>
      </c>
      <c r="D68" s="248" t="s">
        <v>357</v>
      </c>
      <c r="E68" s="248" t="s">
        <v>358</v>
      </c>
      <c r="F68" s="249" t="s">
        <v>145</v>
      </c>
    </row>
    <row r="69" spans="1:6" ht="15">
      <c r="A69" s="250" t="s">
        <v>367</v>
      </c>
      <c r="B69" s="251"/>
      <c r="C69" s="252"/>
      <c r="D69" s="252"/>
      <c r="E69" s="252"/>
      <c r="F69" s="253">
        <f>SUM(C69:E69)</f>
        <v>0</v>
      </c>
    </row>
    <row r="70" spans="1:6" ht="15">
      <c r="A70" s="271" t="s">
        <v>369</v>
      </c>
      <c r="B70" s="272"/>
      <c r="C70" s="260"/>
      <c r="D70" s="260"/>
      <c r="E70" s="260">
        <v>35589</v>
      </c>
      <c r="F70" s="261">
        <f aca="true" t="shared" si="6" ref="F70:F72">SUM(B70:E70)</f>
        <v>35589</v>
      </c>
    </row>
    <row r="71" spans="1:6" ht="15">
      <c r="A71" s="258" t="s">
        <v>373</v>
      </c>
      <c r="B71" s="259"/>
      <c r="C71" s="260"/>
      <c r="D71" s="260"/>
      <c r="E71" s="260"/>
      <c r="F71" s="261">
        <f t="shared" si="6"/>
        <v>0</v>
      </c>
    </row>
    <row r="72" spans="1:6" ht="15">
      <c r="A72" s="258" t="s">
        <v>368</v>
      </c>
      <c r="B72" s="259"/>
      <c r="C72" s="260">
        <v>1055</v>
      </c>
      <c r="D72" s="260"/>
      <c r="E72" s="260">
        <v>67</v>
      </c>
      <c r="F72" s="261">
        <f t="shared" si="6"/>
        <v>1122</v>
      </c>
    </row>
    <row r="73" spans="1:6" ht="15">
      <c r="A73" s="273"/>
      <c r="B73" s="274"/>
      <c r="C73" s="260"/>
      <c r="D73" s="260"/>
      <c r="E73" s="260"/>
      <c r="F73" s="261">
        <f aca="true" t="shared" si="7" ref="F73:F75">SUM(C73:E73)</f>
        <v>0</v>
      </c>
    </row>
    <row r="74" spans="1:6" ht="15">
      <c r="A74" s="273"/>
      <c r="B74" s="274"/>
      <c r="C74" s="260"/>
      <c r="D74" s="260"/>
      <c r="E74" s="260"/>
      <c r="F74" s="261">
        <f t="shared" si="7"/>
        <v>0</v>
      </c>
    </row>
    <row r="75" spans="1:6" ht="15.75">
      <c r="A75" s="262"/>
      <c r="B75" s="263"/>
      <c r="C75" s="264"/>
      <c r="D75" s="264"/>
      <c r="E75" s="264"/>
      <c r="F75" s="261">
        <f t="shared" si="7"/>
        <v>0</v>
      </c>
    </row>
    <row r="76" spans="1:6" ht="15.75">
      <c r="A76" s="265" t="s">
        <v>137</v>
      </c>
      <c r="B76" s="266"/>
      <c r="C76" s="267">
        <f>SUM(C69:C75)</f>
        <v>1055</v>
      </c>
      <c r="D76" s="267">
        <f>SUM(D69:D75)</f>
        <v>0</v>
      </c>
      <c r="E76" s="268">
        <f>SUM(E69:E75)</f>
        <v>35656</v>
      </c>
      <c r="F76" s="269">
        <f>SUM(F69:F75)</f>
        <v>36711</v>
      </c>
    </row>
    <row r="77" spans="1:5" ht="15">
      <c r="A77" s="240"/>
      <c r="B77" s="240"/>
      <c r="C77" s="240"/>
      <c r="D77" s="240"/>
      <c r="E77" s="240"/>
    </row>
    <row r="78" spans="1:5" ht="15">
      <c r="A78" s="240"/>
      <c r="B78" s="240"/>
      <c r="C78" s="240"/>
      <c r="D78" s="240"/>
      <c r="E78" s="240"/>
    </row>
    <row r="79" spans="1:6" ht="15.75" customHeight="1">
      <c r="A79" s="242" t="s">
        <v>349</v>
      </c>
      <c r="B79" s="284" t="s">
        <v>376</v>
      </c>
      <c r="C79" s="284"/>
      <c r="D79" s="284"/>
      <c r="E79" s="284"/>
      <c r="F79" s="284"/>
    </row>
    <row r="80" spans="1:6" ht="15.75">
      <c r="A80" s="242" t="s">
        <v>351</v>
      </c>
      <c r="B80" s="287">
        <v>1005470660</v>
      </c>
      <c r="C80" s="287"/>
      <c r="D80" s="287"/>
      <c r="E80" s="287"/>
      <c r="F80" s="287"/>
    </row>
    <row r="81" spans="1:6" ht="16.5">
      <c r="A81" s="242"/>
      <c r="B81" s="242"/>
      <c r="C81" s="277" t="s">
        <v>353</v>
      </c>
      <c r="D81" s="277"/>
      <c r="E81" s="277"/>
      <c r="F81" s="277"/>
    </row>
    <row r="82" spans="1:6" ht="15.75">
      <c r="A82" s="246" t="s">
        <v>354</v>
      </c>
      <c r="B82" s="247" t="s">
        <v>355</v>
      </c>
      <c r="C82" s="248" t="s">
        <v>356</v>
      </c>
      <c r="D82" s="248" t="s">
        <v>357</v>
      </c>
      <c r="E82" s="248" t="s">
        <v>358</v>
      </c>
      <c r="F82" s="249" t="s">
        <v>145</v>
      </c>
    </row>
    <row r="83" spans="1:6" ht="15">
      <c r="A83" s="250" t="s">
        <v>359</v>
      </c>
      <c r="B83" s="251"/>
      <c r="C83" s="252"/>
      <c r="D83" s="285">
        <v>7815</v>
      </c>
      <c r="E83" s="252"/>
      <c r="F83" s="253">
        <f aca="true" t="shared" si="8" ref="F83:F89">SUM(C83:E83)</f>
        <v>7815</v>
      </c>
    </row>
    <row r="84" spans="1:6" ht="15">
      <c r="A84" s="254" t="s">
        <v>360</v>
      </c>
      <c r="B84" s="255"/>
      <c r="C84" s="256"/>
      <c r="D84" s="286"/>
      <c r="E84" s="256"/>
      <c r="F84" s="257">
        <f t="shared" si="8"/>
        <v>0</v>
      </c>
    </row>
    <row r="85" spans="1:6" ht="15">
      <c r="A85" s="258" t="s">
        <v>361</v>
      </c>
      <c r="B85" s="259"/>
      <c r="C85" s="260"/>
      <c r="D85" s="279">
        <v>29980</v>
      </c>
      <c r="E85" s="260"/>
      <c r="F85" s="261">
        <f t="shared" si="8"/>
        <v>29980</v>
      </c>
    </row>
    <row r="86" spans="1:6" ht="15">
      <c r="A86" s="258" t="s">
        <v>362</v>
      </c>
      <c r="B86" s="259"/>
      <c r="C86" s="260"/>
      <c r="D86" s="279"/>
      <c r="E86" s="260"/>
      <c r="F86" s="261">
        <f t="shared" si="8"/>
        <v>0</v>
      </c>
    </row>
    <row r="87" spans="1:6" ht="15">
      <c r="A87" s="258" t="s">
        <v>363</v>
      </c>
      <c r="B87" s="259"/>
      <c r="C87" s="260"/>
      <c r="D87" s="279"/>
      <c r="E87" s="260"/>
      <c r="F87" s="261">
        <f t="shared" si="8"/>
        <v>0</v>
      </c>
    </row>
    <row r="88" spans="1:6" ht="15">
      <c r="A88" s="258" t="s">
        <v>364</v>
      </c>
      <c r="B88" s="259"/>
      <c r="C88" s="260"/>
      <c r="D88" s="279"/>
      <c r="E88" s="260"/>
      <c r="F88" s="261">
        <f t="shared" si="8"/>
        <v>0</v>
      </c>
    </row>
    <row r="89" spans="1:6" ht="15.75">
      <c r="A89" s="262"/>
      <c r="B89" s="263"/>
      <c r="C89" s="264"/>
      <c r="D89" s="280"/>
      <c r="E89" s="264"/>
      <c r="F89" s="261">
        <f t="shared" si="8"/>
        <v>0</v>
      </c>
    </row>
    <row r="90" spans="1:6" ht="15.75">
      <c r="A90" s="265" t="s">
        <v>365</v>
      </c>
      <c r="B90" s="266"/>
      <c r="C90" s="267">
        <f>C83+SUM(C85:C89)</f>
        <v>0</v>
      </c>
      <c r="D90" s="267">
        <f>D83+SUM(D85:D89)</f>
        <v>37795</v>
      </c>
      <c r="E90" s="268">
        <f>E83+SUM(E85:E89)</f>
        <v>0</v>
      </c>
      <c r="F90" s="269">
        <f>F83+SUM(F85:F89)</f>
        <v>37795</v>
      </c>
    </row>
    <row r="91" spans="1:6" ht="15.75">
      <c r="A91" s="270"/>
      <c r="B91" s="270"/>
      <c r="C91" s="270"/>
      <c r="D91" s="270"/>
      <c r="E91" s="270"/>
      <c r="F91" s="270"/>
    </row>
    <row r="92" spans="1:6" ht="15.75">
      <c r="A92" s="246" t="s">
        <v>366</v>
      </c>
      <c r="B92" s="247" t="s">
        <v>355</v>
      </c>
      <c r="C92" s="248" t="s">
        <v>356</v>
      </c>
      <c r="D92" s="248" t="s">
        <v>357</v>
      </c>
      <c r="E92" s="248" t="s">
        <v>358</v>
      </c>
      <c r="F92" s="249" t="s">
        <v>145</v>
      </c>
    </row>
    <row r="93" spans="1:6" ht="15">
      <c r="A93" s="250" t="s">
        <v>367</v>
      </c>
      <c r="B93" s="251"/>
      <c r="C93" s="252"/>
      <c r="D93" s="252"/>
      <c r="E93" s="252"/>
      <c r="F93" s="253">
        <f>SUM(C93:E93)</f>
        <v>0</v>
      </c>
    </row>
    <row r="94" spans="1:6" ht="15">
      <c r="A94" s="271" t="s">
        <v>369</v>
      </c>
      <c r="B94" s="272"/>
      <c r="C94" s="260"/>
      <c r="D94" s="260">
        <v>4934</v>
      </c>
      <c r="E94" s="260"/>
      <c r="F94" s="261">
        <f aca="true" t="shared" si="9" ref="F94:F96">SUM(B94:E94)</f>
        <v>4934</v>
      </c>
    </row>
    <row r="95" spans="1:6" ht="15">
      <c r="A95" s="258" t="s">
        <v>373</v>
      </c>
      <c r="B95" s="259"/>
      <c r="C95" s="260"/>
      <c r="D95" s="260">
        <v>30347</v>
      </c>
      <c r="E95" s="260"/>
      <c r="F95" s="261">
        <f t="shared" si="9"/>
        <v>30347</v>
      </c>
    </row>
    <row r="96" spans="1:6" ht="15">
      <c r="A96" s="258" t="s">
        <v>368</v>
      </c>
      <c r="B96" s="259"/>
      <c r="C96" s="260"/>
      <c r="D96" s="260">
        <v>2514</v>
      </c>
      <c r="E96" s="260"/>
      <c r="F96" s="261">
        <f t="shared" si="9"/>
        <v>2514</v>
      </c>
    </row>
    <row r="97" spans="1:6" ht="15">
      <c r="A97" s="273"/>
      <c r="B97" s="274"/>
      <c r="C97" s="260"/>
      <c r="D97" s="260"/>
      <c r="E97" s="260"/>
      <c r="F97" s="261">
        <f aca="true" t="shared" si="10" ref="F97:F99">SUM(C97:E97)</f>
        <v>0</v>
      </c>
    </row>
    <row r="98" spans="1:6" ht="15">
      <c r="A98" s="273"/>
      <c r="B98" s="274"/>
      <c r="C98" s="260"/>
      <c r="D98" s="260"/>
      <c r="E98" s="260"/>
      <c r="F98" s="261">
        <f t="shared" si="10"/>
        <v>0</v>
      </c>
    </row>
    <row r="99" spans="1:6" ht="15.75">
      <c r="A99" s="262"/>
      <c r="B99" s="263"/>
      <c r="C99" s="264"/>
      <c r="D99" s="264"/>
      <c r="E99" s="264"/>
      <c r="F99" s="261">
        <f t="shared" si="10"/>
        <v>0</v>
      </c>
    </row>
    <row r="100" spans="1:6" ht="15.75">
      <c r="A100" s="265" t="s">
        <v>137</v>
      </c>
      <c r="B100" s="266"/>
      <c r="C100" s="267">
        <f>SUM(C93:C99)</f>
        <v>0</v>
      </c>
      <c r="D100" s="267">
        <f>SUM(D93:D99)</f>
        <v>37795</v>
      </c>
      <c r="E100" s="268">
        <f>SUM(E93:E99)</f>
        <v>0</v>
      </c>
      <c r="F100" s="269">
        <f>SUM(F93:F99)</f>
        <v>37795</v>
      </c>
    </row>
    <row r="102" ht="15.75"/>
    <row r="110" ht="15.75"/>
  </sheetData>
  <sheetProtection selectLockedCells="1" selectUnlockedCells="1"/>
  <mergeCells count="16">
    <mergeCell ref="A1:E2"/>
    <mergeCell ref="B3:F3"/>
    <mergeCell ref="B4:F4"/>
    <mergeCell ref="B6:D6"/>
    <mergeCell ref="E6:F6"/>
    <mergeCell ref="B28:F31"/>
    <mergeCell ref="B32:F32"/>
    <mergeCell ref="C33:F33"/>
    <mergeCell ref="A54:C54"/>
    <mergeCell ref="D54:E54"/>
    <mergeCell ref="B55:F55"/>
    <mergeCell ref="B56:F56"/>
    <mergeCell ref="C57:F57"/>
    <mergeCell ref="B79:F79"/>
    <mergeCell ref="B80:F80"/>
    <mergeCell ref="C81:F81"/>
  </mergeCells>
  <conditionalFormatting sqref="D115:E115 E93:E100 D107:E107 E32:E39 B39:D39 E42:E50 B50:D50 D57:E57 E64:E71 B71:D71 E74:E76 E8:F15 B15:E15 E18:F25 C25:E25 F35:F42 F45:F51 B42:E42 B52:F52 F59:F66 C66:E66 C76:F76 F69:F75 E83:F90 B90:E90 B100:F100 F93:F99">
    <cfRule type="cellIs" priority="1" dxfId="1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9"/>
  <rowBreaks count="1" manualBreakCount="1">
    <brk id="5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11" sqref="D11"/>
    </sheetView>
  </sheetViews>
  <sheetFormatPr defaultColWidth="9.140625" defaultRowHeight="15"/>
  <cols>
    <col min="1" max="1" width="5.8515625" style="288" customWidth="1"/>
    <col min="2" max="2" width="42.57421875" style="289" customWidth="1"/>
    <col min="3" max="10" width="11.00390625" style="289" customWidth="1"/>
    <col min="11" max="11" width="0" style="289" hidden="1" customWidth="1"/>
    <col min="12" max="16384" width="9.140625" style="289" customWidth="1"/>
  </cols>
  <sheetData>
    <row r="1" spans="1:11" ht="24" customHeight="1">
      <c r="A1" s="171" t="s">
        <v>377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7:11" ht="15" customHeight="1">
      <c r="G2" s="290" t="s">
        <v>378</v>
      </c>
      <c r="H2" s="290"/>
      <c r="I2" s="290"/>
      <c r="J2" s="290"/>
      <c r="K2" s="290"/>
    </row>
    <row r="3" spans="10:11" ht="33.75" customHeight="1">
      <c r="J3" s="291" t="s">
        <v>2</v>
      </c>
      <c r="K3" s="292" t="s">
        <v>379</v>
      </c>
    </row>
    <row r="4" spans="1:11" s="296" customFormat="1" ht="26.25" customHeight="1">
      <c r="A4" s="293" t="s">
        <v>5</v>
      </c>
      <c r="B4" s="294" t="s">
        <v>380</v>
      </c>
      <c r="C4" s="293" t="s">
        <v>381</v>
      </c>
      <c r="D4" s="293" t="s">
        <v>382</v>
      </c>
      <c r="E4" s="295" t="s">
        <v>383</v>
      </c>
      <c r="F4" s="295"/>
      <c r="G4" s="295"/>
      <c r="H4" s="295"/>
      <c r="I4" s="295"/>
      <c r="J4" s="295"/>
      <c r="K4" s="294" t="s">
        <v>145</v>
      </c>
    </row>
    <row r="5" spans="1:11" s="301" customFormat="1" ht="32.25" customHeight="1">
      <c r="A5" s="293"/>
      <c r="B5" s="294"/>
      <c r="C5" s="294"/>
      <c r="D5" s="293"/>
      <c r="E5" s="297" t="s">
        <v>357</v>
      </c>
      <c r="F5" s="298" t="s">
        <v>384</v>
      </c>
      <c r="G5" s="299" t="s">
        <v>385</v>
      </c>
      <c r="H5" s="299" t="s">
        <v>386</v>
      </c>
      <c r="I5" s="299" t="s">
        <v>387</v>
      </c>
      <c r="J5" s="300" t="s">
        <v>388</v>
      </c>
      <c r="K5" s="294"/>
    </row>
    <row r="6" spans="1:11" s="307" customFormat="1" ht="12.75" customHeight="1">
      <c r="A6" s="302"/>
      <c r="B6" s="303" t="s">
        <v>12</v>
      </c>
      <c r="C6" s="304" t="s">
        <v>13</v>
      </c>
      <c r="D6" s="303" t="s">
        <v>14</v>
      </c>
      <c r="E6" s="302" t="s">
        <v>15</v>
      </c>
      <c r="F6" s="302" t="s">
        <v>16</v>
      </c>
      <c r="G6" s="304" t="s">
        <v>17</v>
      </c>
      <c r="H6" s="304" t="s">
        <v>18</v>
      </c>
      <c r="I6" s="304" t="s">
        <v>19</v>
      </c>
      <c r="J6" s="305" t="s">
        <v>324</v>
      </c>
      <c r="K6" s="306" t="s">
        <v>19</v>
      </c>
    </row>
    <row r="7" spans="1:11" ht="24.75" customHeight="1">
      <c r="A7" s="308" t="s">
        <v>389</v>
      </c>
      <c r="B7" s="309" t="s">
        <v>390</v>
      </c>
      <c r="C7" s="310" t="s">
        <v>391</v>
      </c>
      <c r="D7" s="311" t="s">
        <v>387</v>
      </c>
      <c r="E7" s="312">
        <v>5115</v>
      </c>
      <c r="F7" s="313">
        <v>5370</v>
      </c>
      <c r="G7" s="314">
        <v>5639</v>
      </c>
      <c r="H7" s="314">
        <v>5921</v>
      </c>
      <c r="I7" s="315">
        <v>6217</v>
      </c>
      <c r="J7" s="316">
        <f aca="true" t="shared" si="0" ref="J7:J15">SUM(E7:I7)</f>
        <v>28262</v>
      </c>
      <c r="K7" s="317">
        <f aca="true" t="shared" si="1" ref="K7:K8">SUM(D7:J7)</f>
        <v>56524</v>
      </c>
    </row>
    <row r="8" spans="1:11" ht="19.5" customHeight="1">
      <c r="A8" s="318" t="s">
        <v>392</v>
      </c>
      <c r="B8" s="319" t="s">
        <v>393</v>
      </c>
      <c r="C8" s="320" t="s">
        <v>391</v>
      </c>
      <c r="D8" s="321" t="s">
        <v>386</v>
      </c>
      <c r="E8" s="322">
        <v>3546</v>
      </c>
      <c r="F8" s="323">
        <v>3723</v>
      </c>
      <c r="G8" s="324">
        <v>3910</v>
      </c>
      <c r="H8" s="324">
        <v>4105</v>
      </c>
      <c r="I8" s="325"/>
      <c r="J8" s="316">
        <f t="shared" si="0"/>
        <v>15284</v>
      </c>
      <c r="K8" s="326">
        <f t="shared" si="1"/>
        <v>30568</v>
      </c>
    </row>
    <row r="9" spans="1:11" ht="19.5" customHeight="1">
      <c r="A9" s="327" t="s">
        <v>394</v>
      </c>
      <c r="B9" s="328" t="s">
        <v>395</v>
      </c>
      <c r="C9" s="329" t="s">
        <v>391</v>
      </c>
      <c r="D9" s="330" t="s">
        <v>396</v>
      </c>
      <c r="E9" s="331">
        <v>43</v>
      </c>
      <c r="F9" s="332">
        <v>60</v>
      </c>
      <c r="G9" s="333">
        <v>64</v>
      </c>
      <c r="H9" s="333">
        <v>66</v>
      </c>
      <c r="I9" s="334">
        <v>70</v>
      </c>
      <c r="J9" s="316">
        <f t="shared" si="0"/>
        <v>303</v>
      </c>
      <c r="K9" s="326"/>
    </row>
    <row r="10" spans="1:11" ht="19.5" customHeight="1">
      <c r="A10" s="327" t="s">
        <v>397</v>
      </c>
      <c r="B10" s="328" t="s">
        <v>398</v>
      </c>
      <c r="C10" s="329" t="s">
        <v>391</v>
      </c>
      <c r="D10" s="330" t="s">
        <v>396</v>
      </c>
      <c r="E10" s="331">
        <v>345</v>
      </c>
      <c r="F10" s="332">
        <v>385</v>
      </c>
      <c r="G10" s="333">
        <v>390</v>
      </c>
      <c r="H10" s="333">
        <v>400</v>
      </c>
      <c r="I10" s="334">
        <v>425</v>
      </c>
      <c r="J10" s="316">
        <f t="shared" si="0"/>
        <v>1945</v>
      </c>
      <c r="K10" s="326"/>
    </row>
    <row r="11" spans="1:11" ht="19.5" customHeight="1">
      <c r="A11" s="327" t="s">
        <v>399</v>
      </c>
      <c r="B11" s="328" t="s">
        <v>400</v>
      </c>
      <c r="C11" s="329" t="s">
        <v>401</v>
      </c>
      <c r="D11" s="330" t="s">
        <v>396</v>
      </c>
      <c r="E11" s="331"/>
      <c r="F11" s="332">
        <v>91508</v>
      </c>
      <c r="G11" s="333">
        <v>91508</v>
      </c>
      <c r="H11" s="333">
        <v>91508</v>
      </c>
      <c r="I11" s="334"/>
      <c r="J11" s="316">
        <f t="shared" si="0"/>
        <v>274524</v>
      </c>
      <c r="K11" s="326"/>
    </row>
    <row r="12" spans="1:11" ht="19.5" customHeight="1">
      <c r="A12" s="327" t="s">
        <v>402</v>
      </c>
      <c r="B12" s="328" t="s">
        <v>403</v>
      </c>
      <c r="C12" s="329" t="s">
        <v>404</v>
      </c>
      <c r="D12" s="330" t="s">
        <v>396</v>
      </c>
      <c r="E12" s="331">
        <v>104</v>
      </c>
      <c r="F12" s="332">
        <v>110</v>
      </c>
      <c r="G12" s="333">
        <v>114</v>
      </c>
      <c r="H12" s="333">
        <v>109</v>
      </c>
      <c r="I12" s="334">
        <v>114</v>
      </c>
      <c r="J12" s="316">
        <f t="shared" si="0"/>
        <v>551</v>
      </c>
      <c r="K12" s="326">
        <f>SUM(D12:J12)</f>
        <v>1102</v>
      </c>
    </row>
    <row r="13" spans="1:11" ht="19.5" customHeight="1">
      <c r="A13" s="335" t="s">
        <v>405</v>
      </c>
      <c r="B13" s="328" t="s">
        <v>406</v>
      </c>
      <c r="C13" s="329" t="s">
        <v>404</v>
      </c>
      <c r="D13" s="330" t="s">
        <v>396</v>
      </c>
      <c r="E13" s="331">
        <v>100</v>
      </c>
      <c r="F13" s="332">
        <v>105</v>
      </c>
      <c r="G13" s="333">
        <v>110</v>
      </c>
      <c r="H13" s="333">
        <v>115</v>
      </c>
      <c r="I13" s="334">
        <v>120</v>
      </c>
      <c r="J13" s="316">
        <f t="shared" si="0"/>
        <v>550</v>
      </c>
      <c r="K13" s="326"/>
    </row>
    <row r="14" spans="1:11" ht="19.5" customHeight="1">
      <c r="A14" s="318" t="s">
        <v>407</v>
      </c>
      <c r="B14" s="319" t="s">
        <v>408</v>
      </c>
      <c r="C14" s="329" t="s">
        <v>404</v>
      </c>
      <c r="D14" s="330">
        <v>2015</v>
      </c>
      <c r="E14" s="331">
        <v>676</v>
      </c>
      <c r="F14" s="332">
        <v>559</v>
      </c>
      <c r="G14" s="333"/>
      <c r="H14" s="333"/>
      <c r="I14" s="334"/>
      <c r="J14" s="316">
        <f t="shared" si="0"/>
        <v>1235</v>
      </c>
      <c r="K14" s="326"/>
    </row>
    <row r="15" spans="1:11" ht="19.5" customHeight="1">
      <c r="A15" s="336" t="s">
        <v>409</v>
      </c>
      <c r="B15" s="337" t="s">
        <v>410</v>
      </c>
      <c r="C15" s="338"/>
      <c r="D15" s="339"/>
      <c r="E15" s="340" t="s">
        <v>411</v>
      </c>
      <c r="F15" s="341">
        <f>SUM(F7:F14)</f>
        <v>101820</v>
      </c>
      <c r="G15" s="342">
        <f>SUM(G7:G14)</f>
        <v>101735</v>
      </c>
      <c r="H15" s="342">
        <f>SUM(H7:H13)</f>
        <v>102224</v>
      </c>
      <c r="I15" s="343">
        <f>SUM(I7:I14)</f>
        <v>6946</v>
      </c>
      <c r="J15" s="316">
        <f t="shared" si="0"/>
        <v>312725</v>
      </c>
      <c r="K15" s="317">
        <f>SUM(D15:J15)</f>
        <v>625450</v>
      </c>
    </row>
  </sheetData>
  <sheetProtection selectLockedCells="1" selectUnlockedCells="1"/>
  <mergeCells count="8">
    <mergeCell ref="A1:K1"/>
    <mergeCell ref="G2:K2"/>
    <mergeCell ref="A4:A5"/>
    <mergeCell ref="B4:B5"/>
    <mergeCell ref="C4:C5"/>
    <mergeCell ref="D4:D5"/>
    <mergeCell ref="E4:J4"/>
    <mergeCell ref="K4:K5"/>
  </mergeCells>
  <printOptions/>
  <pageMargins left="0.7" right="0.7" top="0.75" bottom="0.75" header="0.5118055555555555" footer="0.5118055555555555"/>
  <pageSetup horizontalDpi="300" verticalDpi="300" orientation="portrait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C37" sqref="C37"/>
    </sheetView>
  </sheetViews>
  <sheetFormatPr defaultColWidth="9.140625" defaultRowHeight="15"/>
  <cols>
    <col min="2" max="2" width="48.00390625" style="0" customWidth="1"/>
    <col min="3" max="3" width="14.57421875" style="344" customWidth="1"/>
    <col min="4" max="4" width="14.28125" style="0" customWidth="1"/>
    <col min="5" max="5" width="13.28125" style="0" customWidth="1"/>
  </cols>
  <sheetData>
    <row r="1" spans="1:5" ht="15" customHeight="1">
      <c r="A1" s="345" t="s">
        <v>412</v>
      </c>
      <c r="B1" s="345"/>
      <c r="C1" s="345"/>
      <c r="D1" s="345"/>
      <c r="E1" s="345"/>
    </row>
    <row r="2" spans="1:5" ht="13.5" customHeight="1">
      <c r="A2" s="345"/>
      <c r="B2" s="345"/>
      <c r="C2" s="345"/>
      <c r="D2" s="345"/>
      <c r="E2" s="345"/>
    </row>
    <row r="3" spans="1:5" ht="13.5" customHeight="1">
      <c r="A3" s="346"/>
      <c r="B3" s="346"/>
      <c r="C3" s="346"/>
      <c r="D3" s="347" t="s">
        <v>413</v>
      </c>
      <c r="E3" s="347"/>
    </row>
    <row r="4" spans="1:5" ht="18" customHeight="1">
      <c r="A4" s="5"/>
      <c r="B4" s="5"/>
      <c r="C4" s="348"/>
      <c r="E4" s="348" t="s">
        <v>2</v>
      </c>
    </row>
    <row r="5" spans="1:5" ht="20.25" customHeight="1">
      <c r="A5" s="349" t="s">
        <v>5</v>
      </c>
      <c r="B5" s="350" t="s">
        <v>414</v>
      </c>
      <c r="C5" s="351" t="s">
        <v>384</v>
      </c>
      <c r="D5" s="351" t="s">
        <v>385</v>
      </c>
      <c r="E5" s="351" t="s">
        <v>386</v>
      </c>
    </row>
    <row r="6" spans="1:5" ht="11.25" customHeight="1">
      <c r="A6" s="352"/>
      <c r="B6" s="353" t="s">
        <v>12</v>
      </c>
      <c r="C6" s="354" t="s">
        <v>13</v>
      </c>
      <c r="D6" s="354" t="s">
        <v>14</v>
      </c>
      <c r="E6" s="354" t="s">
        <v>15</v>
      </c>
    </row>
    <row r="7" spans="1:5" ht="15" customHeight="1">
      <c r="A7" s="355" t="s">
        <v>20</v>
      </c>
      <c r="B7" s="356" t="s">
        <v>21</v>
      </c>
      <c r="C7" s="357">
        <v>235686</v>
      </c>
      <c r="D7" s="357">
        <v>238560</v>
      </c>
      <c r="E7" s="357">
        <v>241100</v>
      </c>
    </row>
    <row r="8" spans="1:5" s="358" customFormat="1" ht="13.5" customHeight="1">
      <c r="A8" s="355" t="s">
        <v>23</v>
      </c>
      <c r="B8" s="356" t="s">
        <v>30</v>
      </c>
      <c r="C8" s="357">
        <v>33998</v>
      </c>
      <c r="D8" s="357">
        <v>35000</v>
      </c>
      <c r="E8" s="357">
        <v>38720</v>
      </c>
    </row>
    <row r="9" spans="1:5" ht="12.75" customHeight="1">
      <c r="A9" s="355" t="s">
        <v>26</v>
      </c>
      <c r="B9" s="356" t="s">
        <v>39</v>
      </c>
      <c r="C9" s="357">
        <v>94450</v>
      </c>
      <c r="D9" s="357">
        <v>95000</v>
      </c>
      <c r="E9" s="357">
        <v>95600</v>
      </c>
    </row>
    <row r="10" spans="1:5" ht="14.25" customHeight="1">
      <c r="A10" s="355" t="s">
        <v>29</v>
      </c>
      <c r="B10" s="356" t="s">
        <v>51</v>
      </c>
      <c r="C10" s="357">
        <v>11429</v>
      </c>
      <c r="D10" s="357">
        <v>15440</v>
      </c>
      <c r="E10" s="357">
        <v>15584</v>
      </c>
    </row>
    <row r="11" spans="1:5" ht="13.5" customHeight="1">
      <c r="A11" s="355" t="s">
        <v>32</v>
      </c>
      <c r="B11" s="356" t="s">
        <v>54</v>
      </c>
      <c r="C11" s="359">
        <v>610</v>
      </c>
      <c r="D11" s="359">
        <v>0</v>
      </c>
      <c r="E11" s="359">
        <v>0</v>
      </c>
    </row>
    <row r="12" spans="1:5" ht="14.25" customHeight="1">
      <c r="A12" s="355" t="s">
        <v>35</v>
      </c>
      <c r="B12" s="356" t="s">
        <v>57</v>
      </c>
      <c r="C12" s="359">
        <v>0</v>
      </c>
      <c r="D12" s="359">
        <v>0</v>
      </c>
      <c r="E12" s="359">
        <v>0</v>
      </c>
    </row>
    <row r="13" spans="1:5" ht="13.5" customHeight="1">
      <c r="A13" s="355" t="s">
        <v>38</v>
      </c>
      <c r="B13" s="356" t="s">
        <v>60</v>
      </c>
      <c r="C13" s="360">
        <v>5996</v>
      </c>
      <c r="D13" s="359">
        <v>0</v>
      </c>
      <c r="E13" s="359">
        <v>0</v>
      </c>
    </row>
    <row r="14" spans="1:5" ht="12.75" customHeight="1">
      <c r="A14" s="355" t="s">
        <v>41</v>
      </c>
      <c r="B14" s="361" t="s">
        <v>65</v>
      </c>
      <c r="C14" s="362">
        <f>SUM(C7+C9+C10+C12)</f>
        <v>341565</v>
      </c>
      <c r="D14" s="362">
        <f>SUM(D7+D9+D10+D12)</f>
        <v>349000</v>
      </c>
      <c r="E14" s="362">
        <f>SUM(E7+E9+E10+E12)</f>
        <v>352284</v>
      </c>
    </row>
    <row r="15" spans="1:5" ht="13.5" customHeight="1">
      <c r="A15" s="355" t="s">
        <v>44</v>
      </c>
      <c r="B15" s="361" t="s">
        <v>68</v>
      </c>
      <c r="C15" s="362">
        <f>SUM(C8+C11+C13)</f>
        <v>40604</v>
      </c>
      <c r="D15" s="362">
        <f>SUM(D8+D11+D13)</f>
        <v>35000</v>
      </c>
      <c r="E15" s="362">
        <f>SUM(E8+E11+E13)</f>
        <v>38720</v>
      </c>
    </row>
    <row r="16" spans="1:5" s="366" customFormat="1" ht="12.75" customHeight="1">
      <c r="A16" s="363">
        <v>10</v>
      </c>
      <c r="B16" s="364" t="s">
        <v>70</v>
      </c>
      <c r="C16" s="365">
        <f>SUM(C14+C15)</f>
        <v>382169</v>
      </c>
      <c r="D16" s="365">
        <f>SUM(D14+D15)</f>
        <v>384000</v>
      </c>
      <c r="E16" s="365">
        <f>SUM(E14+E15)</f>
        <v>391004</v>
      </c>
    </row>
    <row r="17" spans="1:5" ht="20.25" customHeight="1">
      <c r="A17" s="355" t="s">
        <v>50</v>
      </c>
      <c r="B17" s="367" t="s">
        <v>81</v>
      </c>
      <c r="C17" s="362">
        <v>44176</v>
      </c>
      <c r="D17" s="362">
        <v>42000</v>
      </c>
      <c r="E17" s="362">
        <v>39000</v>
      </c>
    </row>
    <row r="18" spans="1:5" ht="15.75" customHeight="1">
      <c r="A18" s="355" t="s">
        <v>53</v>
      </c>
      <c r="B18" s="367" t="s">
        <v>84</v>
      </c>
      <c r="C18" s="362">
        <f>SUM(C19+C20)</f>
        <v>44176</v>
      </c>
      <c r="D18" s="362">
        <f>SUM(D19+D20)</f>
        <v>42000</v>
      </c>
      <c r="E18" s="362">
        <f>SUM(E19+E20)</f>
        <v>39000</v>
      </c>
    </row>
    <row r="19" spans="1:5" ht="12.75" customHeight="1">
      <c r="A19" s="355" t="s">
        <v>56</v>
      </c>
      <c r="B19" s="368" t="s">
        <v>87</v>
      </c>
      <c r="C19" s="357">
        <v>44176</v>
      </c>
      <c r="D19" s="357">
        <v>6000</v>
      </c>
      <c r="E19" s="357">
        <v>6000</v>
      </c>
    </row>
    <row r="20" spans="1:5" ht="12.75" customHeight="1">
      <c r="A20" s="355" t="s">
        <v>59</v>
      </c>
      <c r="B20" s="368" t="s">
        <v>90</v>
      </c>
      <c r="C20" s="369">
        <v>0</v>
      </c>
      <c r="D20" s="369">
        <v>36000</v>
      </c>
      <c r="E20" s="369">
        <v>33000</v>
      </c>
    </row>
    <row r="21" spans="1:5" ht="12.75" customHeight="1">
      <c r="A21" s="355" t="s">
        <v>62</v>
      </c>
      <c r="B21" s="367" t="s">
        <v>94</v>
      </c>
      <c r="C21" s="370">
        <v>0</v>
      </c>
      <c r="D21" s="370">
        <v>0</v>
      </c>
      <c r="E21" s="370">
        <v>0</v>
      </c>
    </row>
    <row r="22" spans="1:5" ht="15.75" customHeight="1">
      <c r="A22" s="355" t="s">
        <v>63</v>
      </c>
      <c r="B22" s="368" t="s">
        <v>96</v>
      </c>
      <c r="C22" s="360">
        <v>0</v>
      </c>
      <c r="D22" s="360">
        <v>0</v>
      </c>
      <c r="E22" s="360">
        <v>0</v>
      </c>
    </row>
    <row r="23" spans="1:5" ht="12.75" customHeight="1">
      <c r="A23" s="355" t="s">
        <v>64</v>
      </c>
      <c r="B23" s="368" t="s">
        <v>98</v>
      </c>
      <c r="C23" s="360">
        <v>0</v>
      </c>
      <c r="D23" s="360">
        <v>0</v>
      </c>
      <c r="E23" s="360">
        <v>0</v>
      </c>
    </row>
    <row r="24" spans="1:5" s="366" customFormat="1" ht="13.5" customHeight="1">
      <c r="A24" s="371">
        <v>18</v>
      </c>
      <c r="B24" s="372" t="s">
        <v>99</v>
      </c>
      <c r="C24" s="48">
        <f>SUM(C16+C17)</f>
        <v>426345</v>
      </c>
      <c r="D24" s="48">
        <f>SUM(D16+D17)</f>
        <v>426000</v>
      </c>
      <c r="E24" s="48">
        <f>SUM(E16+E17)</f>
        <v>430004</v>
      </c>
    </row>
    <row r="25" spans="1:5" ht="13.5" customHeight="1">
      <c r="A25" s="355" t="s">
        <v>415</v>
      </c>
      <c r="B25" s="356" t="s">
        <v>102</v>
      </c>
      <c r="C25" s="373">
        <f aca="true" t="shared" si="0" ref="C25:C26">SUM(C14+C19)</f>
        <v>385741</v>
      </c>
      <c r="D25" s="373">
        <f aca="true" t="shared" si="1" ref="D25:D26">SUM(D14+D19)</f>
        <v>355000</v>
      </c>
      <c r="E25" s="373">
        <f aca="true" t="shared" si="2" ref="E25:E26">SUM(E14+E19)</f>
        <v>358284</v>
      </c>
    </row>
    <row r="26" spans="1:5" ht="13.5" customHeight="1">
      <c r="A26" s="374" t="s">
        <v>72</v>
      </c>
      <c r="B26" s="375" t="s">
        <v>105</v>
      </c>
      <c r="C26" s="376">
        <f t="shared" si="0"/>
        <v>40604</v>
      </c>
      <c r="D26" s="376">
        <f t="shared" si="1"/>
        <v>71000</v>
      </c>
      <c r="E26" s="376">
        <f t="shared" si="2"/>
        <v>71720</v>
      </c>
    </row>
    <row r="27" spans="1:5" ht="12.75" customHeight="1">
      <c r="A27" s="377"/>
      <c r="B27" s="377"/>
      <c r="C27" s="378"/>
      <c r="D27" s="378"/>
      <c r="E27" s="378"/>
    </row>
    <row r="28" spans="1:5" ht="21">
      <c r="A28" s="349" t="s">
        <v>5</v>
      </c>
      <c r="B28" s="350" t="s">
        <v>11</v>
      </c>
      <c r="C28" s="351" t="s">
        <v>384</v>
      </c>
      <c r="D28" s="351" t="s">
        <v>385</v>
      </c>
      <c r="E28" s="351" t="s">
        <v>386</v>
      </c>
    </row>
    <row r="29" spans="1:5" ht="15">
      <c r="A29" s="352"/>
      <c r="B29" s="353" t="s">
        <v>12</v>
      </c>
      <c r="C29" s="379" t="s">
        <v>13</v>
      </c>
      <c r="D29" s="379" t="s">
        <v>14</v>
      </c>
      <c r="E29" s="354" t="s">
        <v>15</v>
      </c>
    </row>
    <row r="30" spans="1:5" ht="15">
      <c r="A30" s="355" t="s">
        <v>20</v>
      </c>
      <c r="B30" s="356" t="s">
        <v>22</v>
      </c>
      <c r="C30" s="380">
        <v>100684</v>
      </c>
      <c r="D30" s="380">
        <v>104650</v>
      </c>
      <c r="E30" s="380">
        <v>106400</v>
      </c>
    </row>
    <row r="31" spans="1:5" ht="15">
      <c r="A31" s="355" t="s">
        <v>23</v>
      </c>
      <c r="B31" s="356" t="s">
        <v>416</v>
      </c>
      <c r="C31" s="380">
        <v>26258</v>
      </c>
      <c r="D31" s="380">
        <v>27209</v>
      </c>
      <c r="E31" s="380">
        <v>27664</v>
      </c>
    </row>
    <row r="32" spans="1:5" ht="15">
      <c r="A32" s="355" t="s">
        <v>26</v>
      </c>
      <c r="B32" s="356" t="s">
        <v>28</v>
      </c>
      <c r="C32" s="380">
        <v>78586</v>
      </c>
      <c r="D32" s="380">
        <v>74350</v>
      </c>
      <c r="E32" s="380">
        <v>75600</v>
      </c>
    </row>
    <row r="33" spans="1:5" ht="15">
      <c r="A33" s="355" t="s">
        <v>29</v>
      </c>
      <c r="B33" s="356" t="s">
        <v>31</v>
      </c>
      <c r="C33" s="380">
        <v>20005</v>
      </c>
      <c r="D33" s="380">
        <v>21000</v>
      </c>
      <c r="E33" s="380">
        <v>22340</v>
      </c>
    </row>
    <row r="34" spans="1:5" ht="15">
      <c r="A34" s="355" t="s">
        <v>32</v>
      </c>
      <c r="B34" s="356" t="s">
        <v>34</v>
      </c>
      <c r="C34" s="380">
        <v>171486</v>
      </c>
      <c r="D34" s="380">
        <v>164320</v>
      </c>
      <c r="E34" s="380">
        <v>169800</v>
      </c>
    </row>
    <row r="35" spans="1:11" ht="15">
      <c r="A35" s="355" t="s">
        <v>35</v>
      </c>
      <c r="B35" s="356" t="s">
        <v>49</v>
      </c>
      <c r="C35" s="381">
        <v>27460</v>
      </c>
      <c r="D35" s="381">
        <v>20021</v>
      </c>
      <c r="E35" s="381">
        <v>16000</v>
      </c>
      <c r="K35" s="382"/>
    </row>
    <row r="36" spans="1:5" ht="15">
      <c r="A36" s="355" t="s">
        <v>38</v>
      </c>
      <c r="B36" s="356" t="s">
        <v>52</v>
      </c>
      <c r="C36" s="381">
        <v>857</v>
      </c>
      <c r="D36" s="381">
        <v>13650</v>
      </c>
      <c r="E36" s="381">
        <v>11200</v>
      </c>
    </row>
    <row r="37" spans="1:5" ht="15">
      <c r="A37" s="355" t="s">
        <v>41</v>
      </c>
      <c r="B37" s="356" t="s">
        <v>55</v>
      </c>
      <c r="C37" s="380">
        <f>SUM(C38+C39)</f>
        <v>1009</v>
      </c>
      <c r="D37" s="380">
        <f>SUM(D38+D39)</f>
        <v>800</v>
      </c>
      <c r="E37" s="380">
        <f>SUM(E38+E39)</f>
        <v>1000</v>
      </c>
    </row>
    <row r="38" spans="1:5" ht="15">
      <c r="A38" s="355" t="s">
        <v>44</v>
      </c>
      <c r="B38" s="356" t="s">
        <v>417</v>
      </c>
      <c r="C38" s="383">
        <v>0</v>
      </c>
      <c r="D38" s="383">
        <v>0</v>
      </c>
      <c r="E38" s="383">
        <v>0</v>
      </c>
    </row>
    <row r="39" spans="1:5" ht="15">
      <c r="A39" s="363">
        <v>10</v>
      </c>
      <c r="B39" s="356" t="s">
        <v>418</v>
      </c>
      <c r="C39" s="380">
        <v>1009</v>
      </c>
      <c r="D39" s="380">
        <v>800</v>
      </c>
      <c r="E39" s="380">
        <v>1000</v>
      </c>
    </row>
    <row r="40" spans="1:5" ht="15">
      <c r="A40" s="355" t="s">
        <v>50</v>
      </c>
      <c r="B40" s="361" t="s">
        <v>66</v>
      </c>
      <c r="C40" s="384">
        <f>SUM(C30:C34)</f>
        <v>397019</v>
      </c>
      <c r="D40" s="384">
        <f>SUM(D30:D34)</f>
        <v>391529</v>
      </c>
      <c r="E40" s="384">
        <f>SUM(E30:E34)</f>
        <v>401804</v>
      </c>
    </row>
    <row r="41" spans="1:5" ht="15">
      <c r="A41" s="355" t="s">
        <v>53</v>
      </c>
      <c r="B41" s="361" t="s">
        <v>69</v>
      </c>
      <c r="C41" s="384">
        <f>SUM(C35:C37)</f>
        <v>29326</v>
      </c>
      <c r="D41" s="384">
        <f>SUM(D35:D37)</f>
        <v>34471</v>
      </c>
      <c r="E41" s="384">
        <f>SUM(E35:E37)</f>
        <v>28200</v>
      </c>
    </row>
    <row r="42" spans="1:5" ht="15">
      <c r="A42" s="355" t="s">
        <v>56</v>
      </c>
      <c r="B42" s="364" t="s">
        <v>71</v>
      </c>
      <c r="C42" s="385">
        <f>SUM(C40+C41)</f>
        <v>426345</v>
      </c>
      <c r="D42" s="385">
        <f>SUM(D40+D41)</f>
        <v>426000</v>
      </c>
      <c r="E42" s="385">
        <f>SUM(E40+E41)</f>
        <v>430004</v>
      </c>
    </row>
    <row r="43" spans="1:5" ht="15">
      <c r="A43" s="355" t="s">
        <v>59</v>
      </c>
      <c r="B43" s="386" t="s">
        <v>73</v>
      </c>
      <c r="C43" s="381">
        <v>0</v>
      </c>
      <c r="D43" s="381">
        <v>0</v>
      </c>
      <c r="E43" s="381">
        <v>0</v>
      </c>
    </row>
    <row r="44" spans="1:5" ht="15">
      <c r="A44" s="355" t="s">
        <v>62</v>
      </c>
      <c r="B44" s="387" t="s">
        <v>75</v>
      </c>
      <c r="C44" s="383">
        <v>0</v>
      </c>
      <c r="D44" s="383">
        <v>0</v>
      </c>
      <c r="E44" s="383">
        <v>0</v>
      </c>
    </row>
    <row r="45" spans="1:5" ht="15">
      <c r="A45" s="355" t="s">
        <v>63</v>
      </c>
      <c r="B45" s="364" t="s">
        <v>79</v>
      </c>
      <c r="C45" s="388">
        <v>0</v>
      </c>
      <c r="D45" s="388">
        <v>0</v>
      </c>
      <c r="E45" s="388">
        <v>0</v>
      </c>
    </row>
    <row r="46" spans="1:5" ht="15.75">
      <c r="A46" s="355" t="s">
        <v>64</v>
      </c>
      <c r="B46" s="372" t="s">
        <v>100</v>
      </c>
      <c r="C46" s="49">
        <f>SUM(C42+C45)</f>
        <v>426345</v>
      </c>
      <c r="D46" s="49">
        <f>SUM(D42+D45)</f>
        <v>426000</v>
      </c>
      <c r="E46" s="49">
        <f>SUM(E42+E45)</f>
        <v>430004</v>
      </c>
    </row>
    <row r="47" spans="1:5" ht="15">
      <c r="A47" s="355" t="s">
        <v>67</v>
      </c>
      <c r="B47" s="356" t="s">
        <v>103</v>
      </c>
      <c r="C47" s="380">
        <f aca="true" t="shared" si="3" ref="C47:C48">SUM(C40+C43)</f>
        <v>397019</v>
      </c>
      <c r="D47" s="380">
        <f aca="true" t="shared" si="4" ref="D47:D48">SUM(D40+D43)</f>
        <v>391529</v>
      </c>
      <c r="E47" s="380">
        <f aca="true" t="shared" si="5" ref="E47:E48">SUM(E40+E43)</f>
        <v>401804</v>
      </c>
    </row>
    <row r="48" spans="1:5" ht="15.75">
      <c r="A48" s="374" t="s">
        <v>415</v>
      </c>
      <c r="B48" s="375" t="s">
        <v>106</v>
      </c>
      <c r="C48" s="376">
        <f t="shared" si="3"/>
        <v>29326</v>
      </c>
      <c r="D48" s="376">
        <f t="shared" si="4"/>
        <v>34471</v>
      </c>
      <c r="E48" s="376">
        <f t="shared" si="5"/>
        <v>28200</v>
      </c>
    </row>
  </sheetData>
  <sheetProtection selectLockedCells="1" selectUnlockedCells="1"/>
  <mergeCells count="2">
    <mergeCell ref="A1:E2"/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P12" sqref="P12"/>
    </sheetView>
  </sheetViews>
  <sheetFormatPr defaultColWidth="9.140625" defaultRowHeight="15"/>
  <cols>
    <col min="1" max="1" width="0.9921875" style="0" customWidth="1"/>
    <col min="2" max="3" width="0" style="0" hidden="1" customWidth="1"/>
    <col min="4" max="4" width="4.28125" style="0" customWidth="1"/>
    <col min="5" max="5" width="3.28125" style="0" customWidth="1"/>
    <col min="6" max="6" width="10.28125" style="0" customWidth="1"/>
    <col min="7" max="7" width="10.8515625" style="0" customWidth="1"/>
    <col min="8" max="8" width="6.421875" style="0" customWidth="1"/>
    <col min="9" max="9" width="5.8515625" style="0" customWidth="1"/>
    <col min="10" max="10" width="6.57421875" style="0" customWidth="1"/>
    <col min="11" max="11" width="8.00390625" style="0" customWidth="1"/>
    <col min="12" max="12" width="17.00390625" style="0" customWidth="1"/>
    <col min="13" max="13" width="14.8515625" style="0" customWidth="1"/>
    <col min="14" max="14" width="9.57421875" style="0" customWidth="1"/>
    <col min="16" max="16" width="9.57421875" style="0" customWidth="1"/>
  </cols>
  <sheetData>
    <row r="1" ht="15.75"/>
    <row r="2" spans="10:16" ht="16.5">
      <c r="J2" s="389" t="s">
        <v>419</v>
      </c>
      <c r="K2" s="389"/>
      <c r="L2" s="389"/>
      <c r="M2" s="389"/>
      <c r="N2" s="389"/>
      <c r="O2" s="389"/>
      <c r="P2" s="389"/>
    </row>
    <row r="4" spans="1:15" ht="15" customHeight="1">
      <c r="A4" s="390" t="s">
        <v>420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</row>
    <row r="5" spans="1:15" ht="15.75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</row>
    <row r="6" spans="1:15" ht="1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2" t="s">
        <v>2</v>
      </c>
      <c r="O6" s="391"/>
    </row>
    <row r="7" spans="1:15" ht="16.5">
      <c r="A7" s="391"/>
      <c r="B7" s="393"/>
      <c r="C7" s="394"/>
      <c r="D7" s="394"/>
      <c r="E7" s="395"/>
      <c r="F7" s="396" t="s">
        <v>135</v>
      </c>
      <c r="G7" s="396"/>
      <c r="H7" s="396"/>
      <c r="I7" s="396" t="s">
        <v>404</v>
      </c>
      <c r="J7" s="396"/>
      <c r="K7" s="396"/>
      <c r="L7" s="397" t="s">
        <v>145</v>
      </c>
      <c r="M7" s="397"/>
      <c r="N7" s="397"/>
      <c r="O7" s="391"/>
    </row>
    <row r="8" spans="1:15" ht="16.5">
      <c r="A8" s="391"/>
      <c r="B8" s="398" t="s">
        <v>111</v>
      </c>
      <c r="C8" s="399"/>
      <c r="D8" s="399"/>
      <c r="E8" s="400"/>
      <c r="F8" s="396"/>
      <c r="G8" s="396"/>
      <c r="H8" s="396"/>
      <c r="I8" s="396"/>
      <c r="J8" s="396"/>
      <c r="K8" s="396"/>
      <c r="L8" s="397"/>
      <c r="M8" s="397"/>
      <c r="N8" s="397"/>
      <c r="O8" s="391"/>
    </row>
    <row r="9" spans="1:15" ht="16.5">
      <c r="A9" s="391"/>
      <c r="B9" s="401"/>
      <c r="C9" s="402"/>
      <c r="D9" s="402"/>
      <c r="E9" s="403"/>
      <c r="F9" s="396"/>
      <c r="G9" s="396"/>
      <c r="H9" s="396"/>
      <c r="I9" s="396"/>
      <c r="J9" s="396"/>
      <c r="K9" s="396"/>
      <c r="L9" s="397"/>
      <c r="M9" s="397"/>
      <c r="N9" s="397"/>
      <c r="O9" s="391"/>
    </row>
    <row r="10" spans="1:15" ht="16.5">
      <c r="A10" s="391"/>
      <c r="B10" s="393"/>
      <c r="C10" s="394"/>
      <c r="D10" s="394"/>
      <c r="E10" s="395"/>
      <c r="F10" s="393"/>
      <c r="G10" s="394"/>
      <c r="H10" s="395"/>
      <c r="I10" s="394"/>
      <c r="J10" s="394"/>
      <c r="K10" s="394"/>
      <c r="L10" s="393"/>
      <c r="M10" s="394"/>
      <c r="N10" s="395"/>
      <c r="O10" s="391"/>
    </row>
    <row r="11" spans="1:15" ht="16.5">
      <c r="A11" s="391"/>
      <c r="B11" s="398"/>
      <c r="C11" s="399"/>
      <c r="D11" s="399"/>
      <c r="E11" s="400"/>
      <c r="F11" s="398"/>
      <c r="G11" s="399"/>
      <c r="H11" s="400"/>
      <c r="I11" s="399"/>
      <c r="J11" s="399"/>
      <c r="K11" s="399"/>
      <c r="L11" s="398"/>
      <c r="M11" s="399"/>
      <c r="N11" s="400"/>
      <c r="O11" s="391"/>
    </row>
    <row r="12" spans="1:15" ht="16.5">
      <c r="A12" s="391"/>
      <c r="B12" s="398" t="s">
        <v>421</v>
      </c>
      <c r="C12" s="399"/>
      <c r="D12" s="399"/>
      <c r="E12" s="400"/>
      <c r="F12" s="398"/>
      <c r="G12" s="404">
        <v>43993</v>
      </c>
      <c r="H12" s="400"/>
      <c r="I12" s="399"/>
      <c r="J12" s="399"/>
      <c r="K12" s="404">
        <v>4</v>
      </c>
      <c r="L12" s="398"/>
      <c r="M12" s="405">
        <f aca="true" t="shared" si="0" ref="M12:M25">SUM(G12+K12)</f>
        <v>43997</v>
      </c>
      <c r="N12" s="400"/>
      <c r="O12" s="391"/>
    </row>
    <row r="13" spans="1:15" ht="16.5">
      <c r="A13" s="391"/>
      <c r="B13" s="398" t="s">
        <v>422</v>
      </c>
      <c r="C13" s="399"/>
      <c r="D13" s="399"/>
      <c r="E13" s="400"/>
      <c r="F13" s="398"/>
      <c r="G13" s="404">
        <v>137</v>
      </c>
      <c r="H13" s="400"/>
      <c r="I13" s="399"/>
      <c r="J13" s="399"/>
      <c r="K13" s="404">
        <v>60</v>
      </c>
      <c r="L13" s="398"/>
      <c r="M13" s="405">
        <f t="shared" si="0"/>
        <v>197</v>
      </c>
      <c r="N13" s="400"/>
      <c r="O13" s="391"/>
    </row>
    <row r="14" spans="1:15" ht="16.5">
      <c r="A14" s="391"/>
      <c r="B14" s="398"/>
      <c r="C14" s="399"/>
      <c r="D14" s="399"/>
      <c r="E14" s="400"/>
      <c r="F14" s="398"/>
      <c r="G14" s="404"/>
      <c r="H14" s="400"/>
      <c r="I14" s="399"/>
      <c r="J14" s="399"/>
      <c r="K14" s="404"/>
      <c r="L14" s="398"/>
      <c r="M14" s="405">
        <f t="shared" si="0"/>
        <v>0</v>
      </c>
      <c r="N14" s="400"/>
      <c r="O14" s="391"/>
    </row>
    <row r="15" spans="1:15" ht="16.5">
      <c r="A15" s="391"/>
      <c r="B15" s="406" t="s">
        <v>423</v>
      </c>
      <c r="C15" s="407"/>
      <c r="D15" s="407"/>
      <c r="E15" s="408"/>
      <c r="F15" s="406"/>
      <c r="G15" s="405">
        <f>SUM(G12:G13)</f>
        <v>44130</v>
      </c>
      <c r="H15" s="408"/>
      <c r="I15" s="407"/>
      <c r="J15" s="407"/>
      <c r="K15" s="405">
        <f>SUM(K12:K13)</f>
        <v>64</v>
      </c>
      <c r="L15" s="406"/>
      <c r="M15" s="405">
        <f t="shared" si="0"/>
        <v>44194</v>
      </c>
      <c r="N15" s="400"/>
      <c r="O15" s="391"/>
    </row>
    <row r="16" spans="1:15" ht="16.5">
      <c r="A16" s="391"/>
      <c r="B16" s="398"/>
      <c r="C16" s="399"/>
      <c r="D16" s="399"/>
      <c r="E16" s="400"/>
      <c r="F16" s="398"/>
      <c r="G16" s="404"/>
      <c r="H16" s="400"/>
      <c r="I16" s="399"/>
      <c r="J16" s="399"/>
      <c r="K16" s="404"/>
      <c r="L16" s="398"/>
      <c r="M16" s="405">
        <f t="shared" si="0"/>
        <v>0</v>
      </c>
      <c r="N16" s="400"/>
      <c r="O16" s="391"/>
    </row>
    <row r="17" spans="1:15" ht="16.5">
      <c r="A17" s="391"/>
      <c r="B17" s="398" t="s">
        <v>424</v>
      </c>
      <c r="C17" s="399"/>
      <c r="D17" s="399"/>
      <c r="E17" s="400"/>
      <c r="F17" s="398"/>
      <c r="G17" s="404">
        <v>10807</v>
      </c>
      <c r="H17" s="400"/>
      <c r="I17" s="399"/>
      <c r="J17" s="399"/>
      <c r="K17" s="404">
        <v>1579</v>
      </c>
      <c r="L17" s="398"/>
      <c r="M17" s="405">
        <f t="shared" si="0"/>
        <v>12386</v>
      </c>
      <c r="N17" s="400"/>
      <c r="O17" s="391"/>
    </row>
    <row r="18" spans="1:15" ht="16.5">
      <c r="A18" s="391"/>
      <c r="B18" s="398" t="s">
        <v>425</v>
      </c>
      <c r="C18" s="399"/>
      <c r="D18" s="399"/>
      <c r="E18" s="400"/>
      <c r="F18" s="398"/>
      <c r="G18" s="404">
        <v>140</v>
      </c>
      <c r="H18" s="400"/>
      <c r="I18" s="399"/>
      <c r="J18" s="399"/>
      <c r="K18" s="404">
        <v>0</v>
      </c>
      <c r="L18" s="398"/>
      <c r="M18" s="405">
        <f t="shared" si="0"/>
        <v>140</v>
      </c>
      <c r="N18" s="400"/>
      <c r="O18" s="391"/>
    </row>
    <row r="19" spans="1:15" ht="16.5">
      <c r="A19" s="391"/>
      <c r="B19" s="398" t="s">
        <v>426</v>
      </c>
      <c r="C19" s="399"/>
      <c r="D19" s="399"/>
      <c r="E19" s="400"/>
      <c r="F19" s="398"/>
      <c r="G19" s="404">
        <v>-2202</v>
      </c>
      <c r="H19" s="400"/>
      <c r="I19" s="399"/>
      <c r="J19" s="399"/>
      <c r="K19" s="404">
        <v>0</v>
      </c>
      <c r="L19" s="398"/>
      <c r="M19" s="405">
        <f t="shared" si="0"/>
        <v>-2202</v>
      </c>
      <c r="N19" s="400"/>
      <c r="O19" s="391"/>
    </row>
    <row r="20" spans="1:15" ht="16.5">
      <c r="A20" s="391"/>
      <c r="B20" s="398" t="s">
        <v>427</v>
      </c>
      <c r="C20" s="399"/>
      <c r="D20" s="399"/>
      <c r="E20" s="400"/>
      <c r="F20" s="398"/>
      <c r="G20" s="404">
        <v>-490</v>
      </c>
      <c r="H20" s="400"/>
      <c r="I20" s="399"/>
      <c r="J20" s="399"/>
      <c r="K20" s="404">
        <v>0</v>
      </c>
      <c r="L20" s="398"/>
      <c r="M20" s="405">
        <f t="shared" si="0"/>
        <v>-490</v>
      </c>
      <c r="N20" s="400"/>
      <c r="O20" s="391"/>
    </row>
    <row r="21" spans="1:15" ht="15" customHeight="1">
      <c r="A21" s="391"/>
      <c r="B21" s="398"/>
      <c r="C21" s="399"/>
      <c r="D21" s="399"/>
      <c r="E21" s="400"/>
      <c r="F21" s="398"/>
      <c r="G21" s="404"/>
      <c r="H21" s="400"/>
      <c r="I21" s="399"/>
      <c r="J21" s="399"/>
      <c r="K21" s="404"/>
      <c r="L21" s="398"/>
      <c r="M21" s="405">
        <f t="shared" si="0"/>
        <v>0</v>
      </c>
      <c r="N21" s="400"/>
      <c r="O21" s="391"/>
    </row>
    <row r="22" spans="1:15" ht="16.5">
      <c r="A22" s="391"/>
      <c r="B22" s="406" t="s">
        <v>428</v>
      </c>
      <c r="C22" s="407"/>
      <c r="D22" s="407"/>
      <c r="E22" s="408"/>
      <c r="F22" s="406"/>
      <c r="G22" s="405">
        <f>SUM(G17:G20)</f>
        <v>8255</v>
      </c>
      <c r="H22" s="408"/>
      <c r="I22" s="407"/>
      <c r="J22" s="407"/>
      <c r="K22" s="405">
        <f>SUM(K17:K20)</f>
        <v>1579</v>
      </c>
      <c r="L22" s="406"/>
      <c r="M22" s="405">
        <f t="shared" si="0"/>
        <v>9834</v>
      </c>
      <c r="N22" s="400"/>
      <c r="O22" s="391"/>
    </row>
    <row r="23" spans="1:15" ht="15" customHeight="1">
      <c r="A23" s="391"/>
      <c r="B23" s="406"/>
      <c r="C23" s="407"/>
      <c r="D23" s="407"/>
      <c r="E23" s="408"/>
      <c r="F23" s="406"/>
      <c r="G23" s="405"/>
      <c r="H23" s="408"/>
      <c r="I23" s="407"/>
      <c r="J23" s="407"/>
      <c r="K23" s="405"/>
      <c r="L23" s="406"/>
      <c r="M23" s="405">
        <f t="shared" si="0"/>
        <v>0</v>
      </c>
      <c r="N23" s="400"/>
      <c r="O23" s="391"/>
    </row>
    <row r="24" spans="1:15" ht="16.5">
      <c r="A24" s="391"/>
      <c r="B24" s="398"/>
      <c r="C24" s="399"/>
      <c r="D24" s="399"/>
      <c r="E24" s="400"/>
      <c r="F24" s="398"/>
      <c r="G24" s="404"/>
      <c r="H24" s="400"/>
      <c r="I24" s="399"/>
      <c r="J24" s="399"/>
      <c r="K24" s="404"/>
      <c r="L24" s="398"/>
      <c r="M24" s="405">
        <f t="shared" si="0"/>
        <v>0</v>
      </c>
      <c r="N24" s="400"/>
      <c r="O24" s="391"/>
    </row>
    <row r="25" spans="1:15" ht="15" customHeight="1">
      <c r="A25" s="391"/>
      <c r="B25" s="406" t="s">
        <v>429</v>
      </c>
      <c r="C25" s="399"/>
      <c r="D25" s="399"/>
      <c r="E25" s="400"/>
      <c r="F25" s="398"/>
      <c r="G25" s="405">
        <f>G22+G15</f>
        <v>52385</v>
      </c>
      <c r="H25" s="400"/>
      <c r="I25" s="399"/>
      <c r="J25" s="399"/>
      <c r="K25" s="405">
        <f>K22+K15</f>
        <v>1643</v>
      </c>
      <c r="L25" s="398"/>
      <c r="M25" s="405">
        <f t="shared" si="0"/>
        <v>54028</v>
      </c>
      <c r="N25" s="400"/>
      <c r="O25" s="391"/>
    </row>
    <row r="26" spans="1:15" ht="16.5">
      <c r="A26" s="391"/>
      <c r="B26" s="398"/>
      <c r="C26" s="399"/>
      <c r="D26" s="399"/>
      <c r="E26" s="400"/>
      <c r="F26" s="398"/>
      <c r="G26" s="399"/>
      <c r="H26" s="400"/>
      <c r="I26" s="399"/>
      <c r="J26" s="399"/>
      <c r="K26" s="399"/>
      <c r="L26" s="398"/>
      <c r="M26" s="404"/>
      <c r="N26" s="400"/>
      <c r="O26" s="391"/>
    </row>
    <row r="27" spans="1:15" ht="15" customHeight="1">
      <c r="A27" s="391"/>
      <c r="B27" s="398"/>
      <c r="C27" s="399"/>
      <c r="D27" s="399"/>
      <c r="E27" s="400"/>
      <c r="F27" s="398"/>
      <c r="G27" s="399"/>
      <c r="H27" s="400"/>
      <c r="I27" s="399"/>
      <c r="J27" s="399"/>
      <c r="K27" s="399"/>
      <c r="L27" s="398"/>
      <c r="M27" s="404"/>
      <c r="N27" s="400"/>
      <c r="O27" s="391"/>
    </row>
    <row r="28" spans="1:15" ht="16.5">
      <c r="A28" s="391"/>
      <c r="B28" s="401"/>
      <c r="C28" s="402"/>
      <c r="D28" s="402"/>
      <c r="E28" s="403"/>
      <c r="F28" s="401"/>
      <c r="G28" s="402"/>
      <c r="H28" s="403"/>
      <c r="I28" s="402"/>
      <c r="J28" s="402"/>
      <c r="K28" s="402"/>
      <c r="L28" s="401"/>
      <c r="M28" s="409"/>
      <c r="N28" s="403"/>
      <c r="O28" s="391"/>
    </row>
    <row r="29" spans="1:15" ht="15" customHeight="1">
      <c r="A29" s="390"/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</row>
    <row r="30" spans="1:15" ht="15.75">
      <c r="A30" s="390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</row>
    <row r="31" ht="15.75"/>
    <row r="32" spans="6:10" ht="15.75">
      <c r="F32" s="410" t="s">
        <v>430</v>
      </c>
      <c r="G32" s="410"/>
      <c r="H32" s="410"/>
      <c r="I32" s="410"/>
      <c r="J32" s="410"/>
    </row>
    <row r="44" ht="15.75"/>
  </sheetData>
  <sheetProtection selectLockedCells="1" selectUnlockedCells="1"/>
  <mergeCells count="6">
    <mergeCell ref="J2:P2"/>
    <mergeCell ref="A4:O5"/>
    <mergeCell ref="F7:H9"/>
    <mergeCell ref="I7:K9"/>
    <mergeCell ref="L7:N9"/>
    <mergeCell ref="A29:O30"/>
  </mergeCells>
  <printOptions/>
  <pageMargins left="0.7" right="0.7" top="0.75" bottom="0.75" header="0.5118055555555555" footer="0.5118055555555555"/>
  <pageSetup horizontalDpi="300" verticalDpi="300" orientation="portrait" paperSize="9" scale="73"/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31">
      <selection activeCell="I45" sqref="I45"/>
    </sheetView>
  </sheetViews>
  <sheetFormatPr defaultColWidth="9.140625" defaultRowHeight="15" customHeight="1"/>
  <cols>
    <col min="1" max="1" width="27.421875" style="0" customWidth="1"/>
    <col min="2" max="3" width="11.421875" style="0" customWidth="1"/>
    <col min="4" max="4" width="9.8515625" style="0" customWidth="1"/>
    <col min="5" max="5" width="10.421875" style="0" customWidth="1"/>
    <col min="6" max="6" width="10.57421875" style="411" customWidth="1"/>
    <col min="7" max="7" width="11.00390625" style="0" customWidth="1"/>
    <col min="8" max="9" width="12.57421875" style="0" customWidth="1"/>
    <col min="10" max="11" width="12.28125" style="0" customWidth="1"/>
    <col min="12" max="12" width="15.421875" style="0" customWidth="1"/>
  </cols>
  <sheetData>
    <row r="1" spans="1:11" ht="16.5" customHeight="1">
      <c r="A1" s="412" t="s">
        <v>431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16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20.25" customHeight="1">
      <c r="A3" s="414" t="s">
        <v>432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20.25" customHeight="1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</row>
    <row r="5" spans="1:11" ht="2.25" customHeight="1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</row>
    <row r="6" spans="1:11" ht="43.5" customHeight="1">
      <c r="A6" s="416" t="s">
        <v>111</v>
      </c>
      <c r="B6" s="417" t="s">
        <v>433</v>
      </c>
      <c r="C6" s="417"/>
      <c r="D6" s="418" t="s">
        <v>434</v>
      </c>
      <c r="E6" s="418"/>
      <c r="F6" s="417" t="s">
        <v>435</v>
      </c>
      <c r="G6" s="417"/>
      <c r="H6" s="417" t="s">
        <v>436</v>
      </c>
      <c r="I6" s="417"/>
      <c r="J6" s="417" t="s">
        <v>145</v>
      </c>
      <c r="K6" s="417"/>
    </row>
    <row r="7" spans="1:11" ht="21" customHeight="1">
      <c r="A7" s="416"/>
      <c r="B7" s="419" t="s">
        <v>437</v>
      </c>
      <c r="C7" s="419" t="s">
        <v>438</v>
      </c>
      <c r="D7" s="419" t="s">
        <v>437</v>
      </c>
      <c r="E7" s="419" t="s">
        <v>438</v>
      </c>
      <c r="F7" s="419" t="s">
        <v>437</v>
      </c>
      <c r="G7" s="419" t="s">
        <v>438</v>
      </c>
      <c r="H7" s="419" t="s">
        <v>437</v>
      </c>
      <c r="I7" s="419" t="s">
        <v>438</v>
      </c>
      <c r="J7" s="419" t="s">
        <v>437</v>
      </c>
      <c r="K7" s="419" t="s">
        <v>438</v>
      </c>
    </row>
    <row r="8" spans="1:11" ht="16.5" customHeight="1">
      <c r="A8" s="420" t="s">
        <v>439</v>
      </c>
      <c r="B8" s="421">
        <v>0</v>
      </c>
      <c r="C8" s="421">
        <v>0</v>
      </c>
      <c r="D8" s="421">
        <v>0</v>
      </c>
      <c r="E8" s="421">
        <v>0</v>
      </c>
      <c r="F8" s="421"/>
      <c r="G8" s="421"/>
      <c r="H8" s="421">
        <v>49130</v>
      </c>
      <c r="I8" s="421">
        <v>1653</v>
      </c>
      <c r="J8" s="421">
        <f aca="true" t="shared" si="0" ref="J8:J10">(B8+F8+H8)</f>
        <v>49130</v>
      </c>
      <c r="K8" s="421">
        <f>(C8+G8+I8)</f>
        <v>1653</v>
      </c>
    </row>
    <row r="9" spans="1:11" ht="27" customHeight="1">
      <c r="A9" s="422" t="s">
        <v>440</v>
      </c>
      <c r="B9" s="423">
        <v>2155594</v>
      </c>
      <c r="C9" s="423">
        <v>1551949</v>
      </c>
      <c r="D9" s="423">
        <v>0</v>
      </c>
      <c r="E9" s="423">
        <v>0</v>
      </c>
      <c r="F9" s="423">
        <v>471574</v>
      </c>
      <c r="G9" s="423">
        <v>413472</v>
      </c>
      <c r="H9" s="423">
        <v>86843</v>
      </c>
      <c r="I9" s="423">
        <v>80950</v>
      </c>
      <c r="J9" s="424">
        <f t="shared" si="0"/>
        <v>2714011</v>
      </c>
      <c r="K9" s="423">
        <f aca="true" t="shared" si="1" ref="K9:K10">SUM(C9+G9+I9)</f>
        <v>2046371</v>
      </c>
    </row>
    <row r="10" spans="1:11" ht="28.5" customHeight="1">
      <c r="A10" s="422" t="s">
        <v>441</v>
      </c>
      <c r="B10" s="425">
        <v>17263</v>
      </c>
      <c r="C10" s="425">
        <v>3412</v>
      </c>
      <c r="D10" s="425">
        <v>0</v>
      </c>
      <c r="E10" s="425">
        <v>0</v>
      </c>
      <c r="F10" s="425">
        <v>0</v>
      </c>
      <c r="G10" s="425">
        <v>0</v>
      </c>
      <c r="H10" s="425">
        <v>209970</v>
      </c>
      <c r="I10" s="425">
        <v>51619</v>
      </c>
      <c r="J10" s="425">
        <f t="shared" si="0"/>
        <v>227233</v>
      </c>
      <c r="K10" s="425">
        <f t="shared" si="1"/>
        <v>55031</v>
      </c>
    </row>
    <row r="11" spans="1:11" ht="16.5" customHeight="1">
      <c r="A11" s="426" t="s">
        <v>442</v>
      </c>
      <c r="B11" s="427">
        <v>0</v>
      </c>
      <c r="C11" s="427">
        <v>0</v>
      </c>
      <c r="D11" s="427">
        <v>0</v>
      </c>
      <c r="E11" s="427">
        <v>0</v>
      </c>
      <c r="F11" s="427">
        <v>0</v>
      </c>
      <c r="G11" s="427">
        <v>0</v>
      </c>
      <c r="H11" s="427">
        <v>0</v>
      </c>
      <c r="I11" s="427">
        <v>0</v>
      </c>
      <c r="J11" s="427">
        <v>0</v>
      </c>
      <c r="K11" s="427">
        <f aca="true" t="shared" si="2" ref="K11:K12">(C11+G11+I11)</f>
        <v>0</v>
      </c>
    </row>
    <row r="12" spans="1:11" ht="16.5" customHeight="1">
      <c r="A12" s="428" t="s">
        <v>443</v>
      </c>
      <c r="B12" s="429">
        <v>13745</v>
      </c>
      <c r="C12" s="429">
        <v>13745</v>
      </c>
      <c r="D12" s="429">
        <v>0</v>
      </c>
      <c r="E12" s="429">
        <v>0</v>
      </c>
      <c r="F12" s="429">
        <v>0</v>
      </c>
      <c r="G12" s="429">
        <v>0</v>
      </c>
      <c r="H12" s="429">
        <v>0</v>
      </c>
      <c r="I12" s="429">
        <v>0</v>
      </c>
      <c r="J12" s="429">
        <v>13745</v>
      </c>
      <c r="K12" s="429">
        <f t="shared" si="2"/>
        <v>13745</v>
      </c>
    </row>
    <row r="13" spans="1:11" ht="16.5" customHeight="1">
      <c r="A13" s="430" t="s">
        <v>444</v>
      </c>
      <c r="B13" s="431">
        <f>SUM(B9:B12)</f>
        <v>2186602</v>
      </c>
      <c r="C13" s="431">
        <f>SUM(C9:C12)</f>
        <v>1569106</v>
      </c>
      <c r="D13" s="431">
        <f>SUM(D9:D12)</f>
        <v>0</v>
      </c>
      <c r="E13" s="431">
        <f>SUM(E9:E12)</f>
        <v>0</v>
      </c>
      <c r="F13" s="431">
        <f>SUM(F9:F12)</f>
        <v>471574</v>
      </c>
      <c r="G13" s="431">
        <f>SUM(G9:G12)</f>
        <v>413472</v>
      </c>
      <c r="H13" s="431">
        <f>SUM(H9:H12)</f>
        <v>296813</v>
      </c>
      <c r="I13" s="431">
        <f>SUM(I9:I12)</f>
        <v>132569</v>
      </c>
      <c r="J13" s="431">
        <f>SUM(J9:J12)</f>
        <v>2954989</v>
      </c>
      <c r="K13" s="431">
        <f>SUM(K9:K12)</f>
        <v>2115147</v>
      </c>
    </row>
    <row r="14" spans="1:11" ht="16.5" customHeight="1">
      <c r="A14" s="432" t="s">
        <v>445</v>
      </c>
      <c r="B14" s="433">
        <v>240</v>
      </c>
      <c r="C14" s="433">
        <v>240</v>
      </c>
      <c r="D14" s="433">
        <v>0</v>
      </c>
      <c r="E14" s="433">
        <v>0</v>
      </c>
      <c r="F14" s="433">
        <v>0</v>
      </c>
      <c r="G14" s="433">
        <v>0</v>
      </c>
      <c r="H14" s="433">
        <v>0</v>
      </c>
      <c r="I14" s="433">
        <v>0</v>
      </c>
      <c r="J14" s="433">
        <f aca="true" t="shared" si="3" ref="J14:J16">B14+F14+H14</f>
        <v>240</v>
      </c>
      <c r="K14" s="433">
        <f aca="true" t="shared" si="4" ref="K14:K16">(C14+G14+I14)</f>
        <v>240</v>
      </c>
    </row>
    <row r="15" spans="1:11" ht="29.25" customHeight="1">
      <c r="A15" s="422" t="s">
        <v>446</v>
      </c>
      <c r="B15" s="423">
        <v>0</v>
      </c>
      <c r="C15" s="423">
        <v>0</v>
      </c>
      <c r="D15" s="423">
        <v>0</v>
      </c>
      <c r="E15" s="423">
        <v>0</v>
      </c>
      <c r="F15" s="423">
        <v>0</v>
      </c>
      <c r="G15" s="423">
        <v>0</v>
      </c>
      <c r="H15" s="423">
        <v>0</v>
      </c>
      <c r="I15" s="423">
        <v>0</v>
      </c>
      <c r="J15" s="423">
        <f t="shared" si="3"/>
        <v>0</v>
      </c>
      <c r="K15" s="423">
        <f t="shared" si="4"/>
        <v>0</v>
      </c>
    </row>
    <row r="16" spans="1:11" ht="28.5" customHeight="1">
      <c r="A16" s="434" t="s">
        <v>447</v>
      </c>
      <c r="B16" s="435">
        <v>0</v>
      </c>
      <c r="C16" s="435">
        <v>0</v>
      </c>
      <c r="D16" s="435">
        <v>0</v>
      </c>
      <c r="E16" s="435">
        <v>0</v>
      </c>
      <c r="F16" s="435">
        <v>0</v>
      </c>
      <c r="G16" s="435">
        <v>0</v>
      </c>
      <c r="H16" s="435">
        <v>0</v>
      </c>
      <c r="I16" s="435">
        <v>0</v>
      </c>
      <c r="J16" s="435">
        <f t="shared" si="3"/>
        <v>0</v>
      </c>
      <c r="K16" s="435">
        <f t="shared" si="4"/>
        <v>0</v>
      </c>
    </row>
    <row r="17" spans="1:12" ht="27" customHeight="1">
      <c r="A17" s="436" t="s">
        <v>448</v>
      </c>
      <c r="B17" s="437">
        <f>SUM(B14:B16)</f>
        <v>240</v>
      </c>
      <c r="C17" s="437">
        <f>SUM(C14:C16)</f>
        <v>240</v>
      </c>
      <c r="D17" s="437">
        <f>SUM(D14:D16)</f>
        <v>0</v>
      </c>
      <c r="E17" s="437">
        <f>SUM(E14:E16)</f>
        <v>0</v>
      </c>
      <c r="F17" s="437">
        <f>SUM(F14:F16)</f>
        <v>0</v>
      </c>
      <c r="G17" s="437">
        <f>SUM(G14:G16)</f>
        <v>0</v>
      </c>
      <c r="H17" s="437">
        <f>SUM(H14:H16)</f>
        <v>0</v>
      </c>
      <c r="I17" s="437">
        <f>SUM(I14:I16)</f>
        <v>0</v>
      </c>
      <c r="J17" s="437">
        <f>SUM(J14:J16)</f>
        <v>240</v>
      </c>
      <c r="K17" s="437">
        <f>SUM(K14:K16)</f>
        <v>240</v>
      </c>
      <c r="L17" s="438"/>
    </row>
    <row r="18" spans="1:12" ht="42.75" customHeight="1">
      <c r="A18" s="439" t="s">
        <v>449</v>
      </c>
      <c r="B18" s="440">
        <f>SUM(B8+B13+B17)</f>
        <v>2186842</v>
      </c>
      <c r="C18" s="440">
        <f>SUM(C8+C13+C17)</f>
        <v>1569346</v>
      </c>
      <c r="D18" s="440">
        <f>SUM(D8+D13+D17)</f>
        <v>0</v>
      </c>
      <c r="E18" s="440">
        <f>SUM(E8+E13+E17)</f>
        <v>0</v>
      </c>
      <c r="F18" s="440">
        <f>SUM(F8+F13+F17)</f>
        <v>471574</v>
      </c>
      <c r="G18" s="440">
        <f>SUM(G8+G13+G17)</f>
        <v>413472</v>
      </c>
      <c r="H18" s="440">
        <f>SUM(H8+H13+H17)</f>
        <v>345943</v>
      </c>
      <c r="I18" s="440">
        <f>SUM(I8+I13+I17)</f>
        <v>134222</v>
      </c>
      <c r="J18" s="440">
        <f>SUM(J8+J13+J17)</f>
        <v>3004359</v>
      </c>
      <c r="K18" s="440">
        <f>SUM(K8+K13+K17)</f>
        <v>2117040</v>
      </c>
      <c r="L18" s="382"/>
    </row>
    <row r="19" spans="1:12" ht="16.5" customHeight="1">
      <c r="A19" s="441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382"/>
    </row>
    <row r="20" spans="1:12" ht="16.5" customHeight="1">
      <c r="A20" s="443" t="s">
        <v>450</v>
      </c>
      <c r="B20" s="444">
        <v>0</v>
      </c>
      <c r="C20" s="444">
        <v>0</v>
      </c>
      <c r="D20" s="444">
        <v>0</v>
      </c>
      <c r="E20" s="444">
        <v>0</v>
      </c>
      <c r="F20" s="444">
        <v>0</v>
      </c>
      <c r="G20" s="444">
        <v>0</v>
      </c>
      <c r="H20" s="444">
        <v>2787</v>
      </c>
      <c r="I20" s="444">
        <v>2787</v>
      </c>
      <c r="J20" s="444">
        <v>2787</v>
      </c>
      <c r="K20" s="444">
        <v>2787</v>
      </c>
      <c r="L20" s="382"/>
    </row>
    <row r="21" spans="1:12" ht="16.5" customHeight="1">
      <c r="A21" s="445" t="s">
        <v>451</v>
      </c>
      <c r="B21" s="444">
        <v>0</v>
      </c>
      <c r="C21" s="444">
        <v>0</v>
      </c>
      <c r="D21" s="444">
        <v>0</v>
      </c>
      <c r="E21" s="444">
        <v>0</v>
      </c>
      <c r="F21" s="444">
        <v>0</v>
      </c>
      <c r="G21" s="444">
        <v>0</v>
      </c>
      <c r="H21" s="444">
        <v>0</v>
      </c>
      <c r="I21" s="444">
        <v>0</v>
      </c>
      <c r="J21" s="444">
        <v>0</v>
      </c>
      <c r="K21" s="444">
        <v>0</v>
      </c>
      <c r="L21" s="382"/>
    </row>
    <row r="22" spans="1:12" ht="30" customHeight="1">
      <c r="A22" s="439" t="s">
        <v>452</v>
      </c>
      <c r="B22" s="446">
        <f>SUM(B20:B21)</f>
        <v>0</v>
      </c>
      <c r="C22" s="446">
        <f>SUM(C20:C21)</f>
        <v>0</v>
      </c>
      <c r="D22" s="446">
        <f>SUM(D20:D21)</f>
        <v>0</v>
      </c>
      <c r="E22" s="446">
        <f>SUM(E20:E21)</f>
        <v>0</v>
      </c>
      <c r="F22" s="446">
        <f>SUM(F20:F21)</f>
        <v>0</v>
      </c>
      <c r="G22" s="446">
        <f>SUM(G20:G21)</f>
        <v>0</v>
      </c>
      <c r="H22" s="446">
        <f>SUM(H20:H21)</f>
        <v>2787</v>
      </c>
      <c r="I22" s="446">
        <f>SUM(I20:I21)</f>
        <v>2787</v>
      </c>
      <c r="J22" s="446">
        <f>SUM(J20:J21)</f>
        <v>2787</v>
      </c>
      <c r="K22" s="446">
        <f>SUM(K20:K21)</f>
        <v>2787</v>
      </c>
      <c r="L22" s="382"/>
    </row>
    <row r="23" spans="1:12" ht="16.5" customHeight="1">
      <c r="A23" s="447"/>
      <c r="B23" s="448"/>
      <c r="C23" s="448"/>
      <c r="D23" s="448"/>
      <c r="E23" s="448"/>
      <c r="F23" s="448"/>
      <c r="G23" s="448"/>
      <c r="H23" s="423"/>
      <c r="I23" s="423"/>
      <c r="J23" s="448"/>
      <c r="K23" s="448"/>
      <c r="L23" s="382"/>
    </row>
    <row r="24" spans="1:12" ht="16.5" customHeight="1">
      <c r="A24" s="447" t="s">
        <v>453</v>
      </c>
      <c r="B24" s="423">
        <v>0</v>
      </c>
      <c r="C24" s="423">
        <v>0</v>
      </c>
      <c r="D24" s="423">
        <v>0</v>
      </c>
      <c r="E24" s="423">
        <v>0</v>
      </c>
      <c r="F24" s="423">
        <v>0</v>
      </c>
      <c r="G24" s="423">
        <v>0</v>
      </c>
      <c r="H24" s="423">
        <v>0</v>
      </c>
      <c r="I24" s="423">
        <v>0</v>
      </c>
      <c r="J24" s="448">
        <v>0</v>
      </c>
      <c r="K24" s="448">
        <v>0</v>
      </c>
      <c r="L24" s="382"/>
    </row>
    <row r="25" spans="1:12" s="346" customFormat="1" ht="27" customHeight="1">
      <c r="A25" s="422" t="s">
        <v>454</v>
      </c>
      <c r="B25" s="425">
        <v>0</v>
      </c>
      <c r="C25" s="425">
        <v>0</v>
      </c>
      <c r="D25" s="425">
        <v>0</v>
      </c>
      <c r="E25" s="425">
        <v>0</v>
      </c>
      <c r="F25" s="425">
        <v>0</v>
      </c>
      <c r="G25" s="425">
        <v>0</v>
      </c>
      <c r="H25" s="449">
        <v>142</v>
      </c>
      <c r="I25" s="449">
        <v>142</v>
      </c>
      <c r="J25" s="450">
        <v>142</v>
      </c>
      <c r="K25" s="450">
        <v>142</v>
      </c>
      <c r="L25" s="451"/>
    </row>
    <row r="26" spans="1:12" s="346" customFormat="1" ht="18" customHeight="1">
      <c r="A26" s="452" t="s">
        <v>455</v>
      </c>
      <c r="B26" s="425">
        <v>0</v>
      </c>
      <c r="C26" s="425">
        <v>0</v>
      </c>
      <c r="D26" s="425">
        <v>0</v>
      </c>
      <c r="E26" s="425">
        <v>0</v>
      </c>
      <c r="F26" s="425">
        <v>0</v>
      </c>
      <c r="G26" s="425">
        <v>0</v>
      </c>
      <c r="H26" s="453">
        <v>44053</v>
      </c>
      <c r="I26" s="453">
        <v>44053</v>
      </c>
      <c r="J26" s="454">
        <v>44053</v>
      </c>
      <c r="K26" s="454">
        <v>44053</v>
      </c>
      <c r="L26" s="451"/>
    </row>
    <row r="27" spans="1:12" s="346" customFormat="1" ht="18.75" customHeight="1">
      <c r="A27" s="452" t="s">
        <v>456</v>
      </c>
      <c r="B27" s="425">
        <v>0</v>
      </c>
      <c r="C27" s="425">
        <v>0</v>
      </c>
      <c r="D27" s="425">
        <v>0</v>
      </c>
      <c r="E27" s="425">
        <v>0</v>
      </c>
      <c r="F27" s="425">
        <v>0</v>
      </c>
      <c r="G27" s="425">
        <v>0</v>
      </c>
      <c r="H27" s="425">
        <v>0</v>
      </c>
      <c r="I27" s="425">
        <v>0</v>
      </c>
      <c r="J27" s="446">
        <v>0</v>
      </c>
      <c r="K27" s="446">
        <v>0</v>
      </c>
      <c r="L27" s="451"/>
    </row>
    <row r="28" spans="1:12" s="346" customFormat="1" ht="15.75" customHeight="1">
      <c r="A28" s="452" t="s">
        <v>457</v>
      </c>
      <c r="B28" s="425">
        <v>0</v>
      </c>
      <c r="C28" s="425">
        <v>0</v>
      </c>
      <c r="D28" s="425">
        <v>0</v>
      </c>
      <c r="E28" s="425">
        <v>0</v>
      </c>
      <c r="F28" s="425">
        <v>0</v>
      </c>
      <c r="G28" s="425">
        <v>0</v>
      </c>
      <c r="H28" s="425">
        <v>0</v>
      </c>
      <c r="I28" s="425">
        <v>0</v>
      </c>
      <c r="J28" s="446">
        <v>0</v>
      </c>
      <c r="K28" s="446">
        <v>0</v>
      </c>
      <c r="L28" s="451"/>
    </row>
    <row r="29" spans="1:12" s="346" customFormat="1" ht="18" customHeight="1">
      <c r="A29" s="439" t="s">
        <v>458</v>
      </c>
      <c r="B29" s="454">
        <f>SUM(B24:B28)</f>
        <v>0</v>
      </c>
      <c r="C29" s="454">
        <f>SUM(C24:C28)</f>
        <v>0</v>
      </c>
      <c r="D29" s="454">
        <f>SUM(D24:D28)</f>
        <v>0</v>
      </c>
      <c r="E29" s="454">
        <f>SUM(E24:E28)</f>
        <v>0</v>
      </c>
      <c r="F29" s="454">
        <f>SUM(F24:F28)</f>
        <v>0</v>
      </c>
      <c r="G29" s="454">
        <f>SUM(G24:G28)</f>
        <v>0</v>
      </c>
      <c r="H29" s="454">
        <f>SUM(H24:H28)</f>
        <v>44195</v>
      </c>
      <c r="I29" s="454">
        <f>SUM(I24:I28)</f>
        <v>44195</v>
      </c>
      <c r="J29" s="454">
        <f>SUM(J24:J28)</f>
        <v>44195</v>
      </c>
      <c r="K29" s="454">
        <f>SUM(K24:K28)</f>
        <v>44195</v>
      </c>
      <c r="L29" s="451"/>
    </row>
    <row r="30" spans="1:12" s="346" customFormat="1" ht="27" customHeight="1">
      <c r="A30" s="452" t="s">
        <v>459</v>
      </c>
      <c r="B30" s="455">
        <v>0</v>
      </c>
      <c r="C30" s="455">
        <v>0</v>
      </c>
      <c r="D30" s="455">
        <v>0</v>
      </c>
      <c r="E30" s="455">
        <v>0</v>
      </c>
      <c r="F30" s="455">
        <v>0</v>
      </c>
      <c r="G30" s="455">
        <v>0</v>
      </c>
      <c r="H30" s="455">
        <v>15980</v>
      </c>
      <c r="I30" s="455">
        <v>11904</v>
      </c>
      <c r="J30" s="456">
        <v>15980</v>
      </c>
      <c r="K30" s="456">
        <v>11904</v>
      </c>
      <c r="L30" s="451"/>
    </row>
    <row r="31" spans="1:12" s="346" customFormat="1" ht="26.25" customHeight="1">
      <c r="A31" s="452" t="s">
        <v>460</v>
      </c>
      <c r="B31" s="455">
        <v>0</v>
      </c>
      <c r="C31" s="455">
        <v>0</v>
      </c>
      <c r="D31" s="455">
        <v>0</v>
      </c>
      <c r="E31" s="455">
        <v>0</v>
      </c>
      <c r="F31" s="455">
        <v>0</v>
      </c>
      <c r="G31" s="455">
        <v>0</v>
      </c>
      <c r="H31" s="455">
        <v>3671</v>
      </c>
      <c r="I31" s="455">
        <v>3671</v>
      </c>
      <c r="J31" s="456">
        <v>3671</v>
      </c>
      <c r="K31" s="456">
        <v>3671</v>
      </c>
      <c r="L31" s="451"/>
    </row>
    <row r="32" spans="1:12" s="346" customFormat="1" ht="25.5" customHeight="1">
      <c r="A32" s="452" t="s">
        <v>123</v>
      </c>
      <c r="B32" s="455">
        <v>0</v>
      </c>
      <c r="C32" s="455">
        <v>0</v>
      </c>
      <c r="D32" s="455">
        <v>0</v>
      </c>
      <c r="E32" s="455">
        <v>0</v>
      </c>
      <c r="F32" s="455">
        <v>0</v>
      </c>
      <c r="G32" s="455">
        <v>0</v>
      </c>
      <c r="H32" s="455">
        <v>520</v>
      </c>
      <c r="I32" s="455">
        <v>520</v>
      </c>
      <c r="J32" s="456">
        <v>520</v>
      </c>
      <c r="K32" s="456">
        <v>520</v>
      </c>
      <c r="L32" s="451"/>
    </row>
    <row r="33" spans="1:12" s="346" customFormat="1" ht="18" customHeight="1">
      <c r="A33" s="439" t="s">
        <v>461</v>
      </c>
      <c r="B33" s="454">
        <f>SUM(B30:B32)</f>
        <v>0</v>
      </c>
      <c r="C33" s="454">
        <f>SUM(C30:C32)</f>
        <v>0</v>
      </c>
      <c r="D33" s="454">
        <f>SUM(D30:D32)</f>
        <v>0</v>
      </c>
      <c r="E33" s="454">
        <f>SUM(E30:E32)</f>
        <v>0</v>
      </c>
      <c r="F33" s="454">
        <f>SUM(F30:F32)</f>
        <v>0</v>
      </c>
      <c r="G33" s="454">
        <f>SUM(G30:G32)</f>
        <v>0</v>
      </c>
      <c r="H33" s="454">
        <f>SUM(H30:H32)</f>
        <v>20171</v>
      </c>
      <c r="I33" s="454">
        <f>SUM(I30:I32)</f>
        <v>16095</v>
      </c>
      <c r="J33" s="454">
        <f>SUM(J30:J32)</f>
        <v>20171</v>
      </c>
      <c r="K33" s="454">
        <f>SUM(K30:K32)</f>
        <v>16095</v>
      </c>
      <c r="L33" s="457"/>
    </row>
    <row r="34" spans="1:12" ht="25.5" customHeight="1">
      <c r="A34" s="439" t="s">
        <v>462</v>
      </c>
      <c r="B34" s="440">
        <v>0</v>
      </c>
      <c r="C34" s="440">
        <v>0</v>
      </c>
      <c r="D34" s="440">
        <v>0</v>
      </c>
      <c r="E34" s="440">
        <v>0</v>
      </c>
      <c r="F34" s="440">
        <v>0</v>
      </c>
      <c r="G34" s="440">
        <v>0</v>
      </c>
      <c r="H34" s="440">
        <v>12286</v>
      </c>
      <c r="I34" s="440">
        <v>12286</v>
      </c>
      <c r="J34" s="440">
        <v>12286</v>
      </c>
      <c r="K34" s="440">
        <v>12286</v>
      </c>
      <c r="L34" s="382"/>
    </row>
    <row r="35" spans="1:12" ht="16.5" customHeight="1">
      <c r="A35" s="458" t="s">
        <v>463</v>
      </c>
      <c r="B35" s="440">
        <v>0</v>
      </c>
      <c r="C35" s="440">
        <v>0</v>
      </c>
      <c r="D35" s="440">
        <v>0</v>
      </c>
      <c r="E35" s="440">
        <v>0</v>
      </c>
      <c r="F35" s="440">
        <v>0</v>
      </c>
      <c r="G35" s="440">
        <v>0</v>
      </c>
      <c r="H35" s="459">
        <v>235</v>
      </c>
      <c r="I35" s="459">
        <v>235</v>
      </c>
      <c r="J35" s="459">
        <v>235</v>
      </c>
      <c r="K35" s="459">
        <v>235</v>
      </c>
      <c r="L35" s="382"/>
    </row>
    <row r="36" spans="1:12" ht="27.75" customHeight="1">
      <c r="A36" s="460" t="s">
        <v>464</v>
      </c>
      <c r="B36" s="461">
        <f>SUM(B18+B22+B29+B33+B34+B35)</f>
        <v>2186842</v>
      </c>
      <c r="C36" s="461">
        <f>SUM(C18+C22+C29+C33+C34+C35)</f>
        <v>1569346</v>
      </c>
      <c r="D36" s="461">
        <f>SUM(D18+D22+D29+D33+D34+D35)</f>
        <v>0</v>
      </c>
      <c r="E36" s="461">
        <f>SUM(E18+E22+E29+E33+E34+E35)</f>
        <v>0</v>
      </c>
      <c r="F36" s="461">
        <f>SUM(F18+F22+F29+F33+F34+F35)</f>
        <v>471574</v>
      </c>
      <c r="G36" s="461">
        <f>SUM(G18+G22+G29+G33+G34+G35)</f>
        <v>413472</v>
      </c>
      <c r="H36" s="461">
        <f>SUM(H18+H22+H29+H33+H34+H35)</f>
        <v>425617</v>
      </c>
      <c r="I36" s="461">
        <f>SUM(I18+I22+I29+I33+I34+I35)</f>
        <v>209820</v>
      </c>
      <c r="J36" s="461">
        <f>SUM(J18+J22+J29+J33+J34+J35)</f>
        <v>3084033</v>
      </c>
      <c r="K36" s="461">
        <f>SUM(K18+K22+K29+K33+K34+K35)</f>
        <v>2192638</v>
      </c>
      <c r="L36" s="382"/>
    </row>
    <row r="37" spans="1:11" ht="9.75" customHeight="1">
      <c r="A37" s="462"/>
      <c r="B37" s="463"/>
      <c r="C37" s="463"/>
      <c r="D37" s="463"/>
      <c r="E37" s="463"/>
      <c r="G37" s="463"/>
      <c r="H37" s="463"/>
      <c r="I37" s="463"/>
      <c r="J37" s="463"/>
      <c r="K37" s="463"/>
    </row>
    <row r="38" spans="1:11" ht="18" customHeight="1">
      <c r="A38" s="464" t="s">
        <v>465</v>
      </c>
      <c r="B38" s="464"/>
      <c r="C38" s="464"/>
      <c r="D38" s="464"/>
      <c r="E38" s="464"/>
      <c r="F38" s="464"/>
      <c r="G38" s="464"/>
      <c r="H38" s="464"/>
      <c r="I38" s="464"/>
      <c r="J38" s="464"/>
      <c r="K38" s="464"/>
    </row>
    <row r="39" ht="16.5" customHeight="1"/>
    <row r="40" ht="18.75" customHeight="1"/>
  </sheetData>
  <sheetProtection selectLockedCells="1" selectUnlockedCells="1"/>
  <mergeCells count="9">
    <mergeCell ref="A1:K1"/>
    <mergeCell ref="A3:K3"/>
    <mergeCell ref="A6:A7"/>
    <mergeCell ref="B6:C6"/>
    <mergeCell ref="D6:E6"/>
    <mergeCell ref="F6:G6"/>
    <mergeCell ref="H6:I6"/>
    <mergeCell ref="J6:K6"/>
    <mergeCell ref="A38:K39"/>
  </mergeCells>
  <printOptions/>
  <pageMargins left="0.7" right="0.7" top="0.75" bottom="0.75" header="0.5118055555555555" footer="0.5118055555555555"/>
  <pageSetup horizontalDpi="300" verticalDpi="300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G1">
      <selection activeCell="K14" sqref="K14"/>
    </sheetView>
  </sheetViews>
  <sheetFormatPr defaultColWidth="9.140625" defaultRowHeight="15"/>
  <cols>
    <col min="1" max="1" width="6.140625" style="0" customWidth="1"/>
    <col min="2" max="2" width="31.421875" style="0" customWidth="1"/>
    <col min="3" max="4" width="14.28125" style="0" customWidth="1"/>
    <col min="5" max="5" width="10.00390625" style="411" customWidth="1"/>
    <col min="6" max="6" width="11.00390625" style="0" customWidth="1"/>
    <col min="7" max="10" width="10.8515625" style="0" customWidth="1"/>
    <col min="11" max="11" width="9.57421875" style="0" customWidth="1"/>
    <col min="12" max="12" width="11.00390625" style="0" customWidth="1"/>
    <col min="13" max="13" width="9.7109375" style="0" customWidth="1"/>
    <col min="14" max="14" width="11.00390625" style="0" customWidth="1"/>
    <col min="15" max="15" width="11.28125" style="0" customWidth="1"/>
    <col min="16" max="16" width="9.57421875" style="0" customWidth="1"/>
    <col min="17" max="17" width="10.421875" style="0" customWidth="1"/>
    <col min="18" max="18" width="12.421875" style="0" customWidth="1"/>
    <col min="19" max="19" width="11.28125" style="0" customWidth="1"/>
  </cols>
  <sheetData>
    <row r="1" spans="1:19" ht="16.5" customHeight="1">
      <c r="A1" s="412" t="s">
        <v>466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</row>
    <row r="2" spans="1:19" ht="16.5" customHeight="1">
      <c r="A2" s="413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223" t="s">
        <v>467</v>
      </c>
      <c r="O2" s="223"/>
      <c r="P2" s="223"/>
      <c r="Q2" s="223"/>
      <c r="R2" s="223"/>
      <c r="S2" s="223"/>
    </row>
    <row r="3" spans="2:19" ht="20.25" customHeight="1"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S3" s="467" t="s">
        <v>2</v>
      </c>
    </row>
    <row r="4" spans="1:18" ht="20.25" customHeight="1">
      <c r="A4" s="468"/>
      <c r="B4" s="469"/>
      <c r="C4" s="470" t="s">
        <v>468</v>
      </c>
      <c r="D4" s="470"/>
      <c r="E4" s="470"/>
      <c r="F4" s="470"/>
      <c r="G4" s="470"/>
      <c r="H4" s="470"/>
      <c r="I4" s="470"/>
      <c r="J4" s="470"/>
      <c r="K4" s="470"/>
      <c r="L4" s="471" t="s">
        <v>469</v>
      </c>
      <c r="M4" s="472" t="s">
        <v>470</v>
      </c>
      <c r="N4" s="473" t="s">
        <v>471</v>
      </c>
      <c r="O4" s="474" t="s">
        <v>461</v>
      </c>
      <c r="P4" s="473" t="s">
        <v>472</v>
      </c>
      <c r="Q4" s="473" t="s">
        <v>473</v>
      </c>
      <c r="R4" s="475" t="s">
        <v>474</v>
      </c>
    </row>
    <row r="5" spans="1:18" ht="25.5" customHeight="1">
      <c r="A5" s="468"/>
      <c r="B5" s="469"/>
      <c r="C5" s="476" t="s">
        <v>475</v>
      </c>
      <c r="D5" s="476"/>
      <c r="E5" s="476" t="s">
        <v>476</v>
      </c>
      <c r="F5" s="476"/>
      <c r="G5" s="476"/>
      <c r="H5" s="476"/>
      <c r="I5" s="477" t="s">
        <v>477</v>
      </c>
      <c r="J5" s="477" t="s">
        <v>478</v>
      </c>
      <c r="K5" s="477" t="s">
        <v>479</v>
      </c>
      <c r="L5" s="471"/>
      <c r="M5" s="472"/>
      <c r="N5" s="473"/>
      <c r="O5" s="473"/>
      <c r="P5" s="473"/>
      <c r="Q5" s="473"/>
      <c r="R5" s="475"/>
    </row>
    <row r="6" spans="1:18" ht="21.75" customHeight="1">
      <c r="A6" s="468"/>
      <c r="B6" s="469"/>
      <c r="C6" s="478" t="s">
        <v>480</v>
      </c>
      <c r="D6" s="478" t="s">
        <v>481</v>
      </c>
      <c r="E6" s="478" t="s">
        <v>482</v>
      </c>
      <c r="F6" s="478" t="s">
        <v>483</v>
      </c>
      <c r="G6" s="479" t="s">
        <v>484</v>
      </c>
      <c r="H6" s="480" t="s">
        <v>485</v>
      </c>
      <c r="I6" s="477"/>
      <c r="J6" s="477"/>
      <c r="K6" s="477"/>
      <c r="L6" s="471"/>
      <c r="M6" s="472"/>
      <c r="N6" s="473"/>
      <c r="O6" s="473"/>
      <c r="P6" s="473"/>
      <c r="Q6" s="473"/>
      <c r="R6" s="475"/>
    </row>
    <row r="7" spans="1:18" ht="13.5" customHeight="1">
      <c r="A7" s="481"/>
      <c r="B7" s="482" t="s">
        <v>12</v>
      </c>
      <c r="C7" s="478" t="s">
        <v>13</v>
      </c>
      <c r="D7" s="478" t="s">
        <v>14</v>
      </c>
      <c r="E7" s="478" t="s">
        <v>15</v>
      </c>
      <c r="F7" s="478" t="s">
        <v>16</v>
      </c>
      <c r="G7" s="478" t="s">
        <v>17</v>
      </c>
      <c r="H7" s="478"/>
      <c r="I7" s="478"/>
      <c r="J7" s="478"/>
      <c r="K7" s="478" t="s">
        <v>18</v>
      </c>
      <c r="L7" s="478" t="s">
        <v>19</v>
      </c>
      <c r="M7" s="478" t="s">
        <v>323</v>
      </c>
      <c r="N7" s="478" t="s">
        <v>324</v>
      </c>
      <c r="O7" s="478" t="s">
        <v>486</v>
      </c>
      <c r="P7" s="478" t="s">
        <v>487</v>
      </c>
      <c r="Q7" s="478" t="s">
        <v>488</v>
      </c>
      <c r="R7" s="483" t="s">
        <v>489</v>
      </c>
    </row>
    <row r="8" spans="1:18" ht="24.75" customHeight="1">
      <c r="A8" s="128">
        <v>1</v>
      </c>
      <c r="B8" s="484" t="s">
        <v>490</v>
      </c>
      <c r="C8" s="485">
        <v>7626</v>
      </c>
      <c r="D8" s="485">
        <v>35</v>
      </c>
      <c r="E8" s="485">
        <v>0</v>
      </c>
      <c r="F8" s="486">
        <v>0</v>
      </c>
      <c r="G8" s="485">
        <v>35</v>
      </c>
      <c r="H8" s="485">
        <v>0</v>
      </c>
      <c r="I8" s="485">
        <v>0</v>
      </c>
      <c r="J8" s="485">
        <v>0</v>
      </c>
      <c r="K8" s="485">
        <v>0</v>
      </c>
      <c r="L8" s="485">
        <v>35</v>
      </c>
      <c r="M8" s="485">
        <v>0</v>
      </c>
      <c r="N8" s="485">
        <v>64</v>
      </c>
      <c r="O8" s="485">
        <v>100</v>
      </c>
      <c r="P8" s="486">
        <v>1479</v>
      </c>
      <c r="Q8" s="485">
        <v>22</v>
      </c>
      <c r="R8" s="487">
        <f aca="true" t="shared" si="0" ref="R8:R10">SUM(L8:Q8)</f>
        <v>1700</v>
      </c>
    </row>
    <row r="9" spans="1:18" ht="24" customHeight="1">
      <c r="A9" s="131">
        <v>2</v>
      </c>
      <c r="B9" s="488" t="s">
        <v>491</v>
      </c>
      <c r="C9" s="489">
        <v>2996493</v>
      </c>
      <c r="D9" s="489">
        <v>2116765</v>
      </c>
      <c r="E9" s="489">
        <v>1653</v>
      </c>
      <c r="F9" s="489">
        <v>2046371</v>
      </c>
      <c r="G9" s="489">
        <v>54996</v>
      </c>
      <c r="H9" s="489">
        <v>13745</v>
      </c>
      <c r="I9" s="489">
        <v>0</v>
      </c>
      <c r="J9" s="489">
        <v>240</v>
      </c>
      <c r="K9" s="489">
        <v>0</v>
      </c>
      <c r="L9" s="489">
        <f aca="true" t="shared" si="1" ref="L9:L10">SUM(E9:K9)</f>
        <v>2117005</v>
      </c>
      <c r="M9" s="489">
        <v>2787</v>
      </c>
      <c r="N9" s="489">
        <v>44131</v>
      </c>
      <c r="O9" s="489">
        <v>15995</v>
      </c>
      <c r="P9" s="489">
        <v>10807</v>
      </c>
      <c r="Q9" s="489">
        <v>213</v>
      </c>
      <c r="R9" s="487">
        <f t="shared" si="0"/>
        <v>2190938</v>
      </c>
    </row>
    <row r="10" spans="1:18" ht="33.75" customHeight="1">
      <c r="A10" s="230">
        <v>3</v>
      </c>
      <c r="B10" s="490" t="s">
        <v>492</v>
      </c>
      <c r="C10" s="491">
        <f>SUM(C8:C9)</f>
        <v>3004119</v>
      </c>
      <c r="D10" s="491">
        <f>SUM(D8:D9)</f>
        <v>2116800</v>
      </c>
      <c r="E10" s="491">
        <f>SUM(E8:E9)</f>
        <v>1653</v>
      </c>
      <c r="F10" s="491">
        <f>SUM(F8:F9)</f>
        <v>2046371</v>
      </c>
      <c r="G10" s="491">
        <f>SUM(G8:G9)</f>
        <v>55031</v>
      </c>
      <c r="H10" s="491">
        <f>SUM(H8:H9)</f>
        <v>13745</v>
      </c>
      <c r="I10" s="491">
        <f>SUM(I8:I9)</f>
        <v>0</v>
      </c>
      <c r="J10" s="491">
        <f>SUM(J8:J9)</f>
        <v>240</v>
      </c>
      <c r="K10" s="491">
        <f>SUM(K8:K9)</f>
        <v>0</v>
      </c>
      <c r="L10" s="491">
        <f t="shared" si="1"/>
        <v>2117040</v>
      </c>
      <c r="M10" s="491">
        <f>SUM(M8:M9)</f>
        <v>2787</v>
      </c>
      <c r="N10" s="491">
        <f>SUM(N8:N9)</f>
        <v>44195</v>
      </c>
      <c r="O10" s="491">
        <f>SUM(O8:O9)</f>
        <v>16095</v>
      </c>
      <c r="P10" s="491">
        <f>SUM(P8:P9)</f>
        <v>12286</v>
      </c>
      <c r="Q10" s="491">
        <f>SUM(Q8:Q9)</f>
        <v>235</v>
      </c>
      <c r="R10" s="487">
        <f t="shared" si="0"/>
        <v>2192638</v>
      </c>
    </row>
    <row r="11" ht="9.75" customHeight="1"/>
    <row r="12" ht="18" customHeight="1"/>
    <row r="13" ht="16.5" customHeight="1"/>
  </sheetData>
  <sheetProtection selectLockedCells="1" selectUnlockedCells="1"/>
  <mergeCells count="18">
    <mergeCell ref="A1:S1"/>
    <mergeCell ref="N2:S2"/>
    <mergeCell ref="B3:N3"/>
    <mergeCell ref="A4:A6"/>
    <mergeCell ref="B4:B6"/>
    <mergeCell ref="C4:K4"/>
    <mergeCell ref="L4:L6"/>
    <mergeCell ref="M4:M6"/>
    <mergeCell ref="N4:N6"/>
    <mergeCell ref="O4:O6"/>
    <mergeCell ref="P4:P6"/>
    <mergeCell ref="Q4:Q6"/>
    <mergeCell ref="R4:R6"/>
    <mergeCell ref="C5:D5"/>
    <mergeCell ref="E5:H5"/>
    <mergeCell ref="I5:I6"/>
    <mergeCell ref="J5:J6"/>
    <mergeCell ref="K5:K6"/>
  </mergeCells>
  <printOptions/>
  <pageMargins left="0.7" right="0.7" top="0.75" bottom="0.75" header="0.5118055555555555" footer="0.5118055555555555"/>
  <pageSetup horizontalDpi="300" verticalDpi="300" orientation="landscape" paperSize="9" scale="55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0">
      <selection activeCell="E25" sqref="E25"/>
    </sheetView>
  </sheetViews>
  <sheetFormatPr defaultColWidth="9.140625" defaultRowHeight="15"/>
  <cols>
    <col min="2" max="8" width="10.28125" style="0" customWidth="1"/>
  </cols>
  <sheetData>
    <row r="2" spans="4:9" ht="15">
      <c r="D2" s="223" t="s">
        <v>493</v>
      </c>
      <c r="E2" s="223"/>
      <c r="F2" s="223"/>
      <c r="G2" s="223"/>
      <c r="H2" s="223"/>
      <c r="I2" s="223"/>
    </row>
    <row r="6" spans="1:9" ht="30" customHeight="1">
      <c r="A6" s="492" t="s">
        <v>494</v>
      </c>
      <c r="B6" s="492"/>
      <c r="C6" s="492"/>
      <c r="D6" s="492"/>
      <c r="E6" s="492"/>
      <c r="F6" s="492"/>
      <c r="G6" s="492"/>
      <c r="H6" s="492"/>
      <c r="I6" s="493"/>
    </row>
    <row r="7" spans="1:9" ht="15" customHeight="1">
      <c r="A7" s="494"/>
      <c r="B7" s="494"/>
      <c r="C7" s="494"/>
      <c r="D7" s="494"/>
      <c r="E7" s="494"/>
      <c r="F7" s="494"/>
      <c r="G7" s="494"/>
      <c r="H7" s="494"/>
      <c r="I7" s="494"/>
    </row>
    <row r="8" ht="15">
      <c r="E8" s="495" t="s">
        <v>357</v>
      </c>
    </row>
    <row r="9" ht="15">
      <c r="E9" s="495"/>
    </row>
    <row r="10" ht="15">
      <c r="E10" s="495"/>
    </row>
    <row r="11" ht="15">
      <c r="E11" s="495"/>
    </row>
    <row r="13" ht="15.75">
      <c r="H13" s="496" t="s">
        <v>2</v>
      </c>
    </row>
    <row r="14" spans="1:8" ht="24" customHeight="1">
      <c r="A14" s="497" t="s">
        <v>110</v>
      </c>
      <c r="B14" s="498" t="s">
        <v>111</v>
      </c>
      <c r="C14" s="498"/>
      <c r="D14" s="498"/>
      <c r="E14" s="499" t="s">
        <v>495</v>
      </c>
      <c r="F14" s="499"/>
      <c r="G14" s="499"/>
      <c r="H14" s="499"/>
    </row>
    <row r="15" spans="1:8" ht="24" customHeight="1">
      <c r="A15" s="497"/>
      <c r="B15" s="498"/>
      <c r="C15" s="498"/>
      <c r="D15" s="498"/>
      <c r="E15" s="499"/>
      <c r="F15" s="499"/>
      <c r="G15" s="499"/>
      <c r="H15" s="499"/>
    </row>
    <row r="16" spans="1:8" ht="24" customHeight="1">
      <c r="A16" s="500"/>
      <c r="B16" s="501" t="s">
        <v>12</v>
      </c>
      <c r="C16" s="501"/>
      <c r="D16" s="501"/>
      <c r="E16" s="502" t="s">
        <v>13</v>
      </c>
      <c r="F16" s="502"/>
      <c r="G16" s="502"/>
      <c r="H16" s="502"/>
    </row>
    <row r="17" spans="1:8" ht="24" customHeight="1">
      <c r="A17" s="503">
        <v>1</v>
      </c>
      <c r="B17" s="129" t="s">
        <v>496</v>
      </c>
      <c r="C17" s="129"/>
      <c r="D17" s="129"/>
      <c r="E17" s="504"/>
      <c r="F17" s="505"/>
      <c r="G17" s="505"/>
      <c r="H17" s="506">
        <v>38198</v>
      </c>
    </row>
    <row r="18" spans="1:9" ht="24" customHeight="1">
      <c r="A18" s="507">
        <v>2</v>
      </c>
      <c r="B18" s="129" t="s">
        <v>483</v>
      </c>
      <c r="C18" s="129"/>
      <c r="D18" s="129"/>
      <c r="E18" s="508"/>
      <c r="F18" s="509"/>
      <c r="G18" s="509"/>
      <c r="H18" s="510">
        <v>1266</v>
      </c>
      <c r="I18" s="382"/>
    </row>
    <row r="19" spans="1:8" ht="27.75" customHeight="1">
      <c r="A19" s="507">
        <v>3</v>
      </c>
      <c r="B19" s="511" t="s">
        <v>497</v>
      </c>
      <c r="C19" s="511"/>
      <c r="D19" s="511"/>
      <c r="E19" s="508"/>
      <c r="F19" s="509"/>
      <c r="G19" s="509"/>
      <c r="H19" s="510">
        <v>145022</v>
      </c>
    </row>
    <row r="20" spans="1:8" ht="24" customHeight="1">
      <c r="A20" s="503">
        <v>5</v>
      </c>
      <c r="B20" s="129" t="s">
        <v>485</v>
      </c>
      <c r="C20" s="129"/>
      <c r="D20" s="129"/>
      <c r="E20" s="508"/>
      <c r="F20" s="509"/>
      <c r="G20" s="509"/>
      <c r="H20" s="510">
        <v>0</v>
      </c>
    </row>
    <row r="21" spans="1:8" ht="24" customHeight="1">
      <c r="A21" s="507">
        <v>6</v>
      </c>
      <c r="B21" s="129" t="s">
        <v>498</v>
      </c>
      <c r="C21" s="129"/>
      <c r="D21" s="129"/>
      <c r="E21" s="508"/>
      <c r="F21" s="509"/>
      <c r="G21" s="509"/>
      <c r="H21" s="510">
        <v>0</v>
      </c>
    </row>
    <row r="22" spans="1:8" ht="24" customHeight="1">
      <c r="A22" s="507">
        <v>7</v>
      </c>
      <c r="B22" s="129" t="s">
        <v>468</v>
      </c>
      <c r="C22" s="129"/>
      <c r="D22" s="129"/>
      <c r="E22" s="512"/>
      <c r="F22" s="513"/>
      <c r="G22" s="513"/>
      <c r="H22" s="514">
        <v>0</v>
      </c>
    </row>
    <row r="23" spans="1:8" ht="24" customHeight="1">
      <c r="A23" s="507">
        <v>8</v>
      </c>
      <c r="B23" s="515" t="s">
        <v>450</v>
      </c>
      <c r="C23" s="515"/>
      <c r="D23" s="515"/>
      <c r="E23" s="516"/>
      <c r="F23" s="517"/>
      <c r="G23" s="517"/>
      <c r="H23" s="518">
        <v>0</v>
      </c>
    </row>
    <row r="24" spans="1:8" ht="24" customHeight="1">
      <c r="A24" s="519">
        <v>9</v>
      </c>
      <c r="B24" s="520" t="s">
        <v>137</v>
      </c>
      <c r="C24" s="520"/>
      <c r="D24" s="520"/>
      <c r="E24" s="521"/>
      <c r="F24" s="522"/>
      <c r="G24" s="522"/>
      <c r="H24" s="523">
        <f>(SUM(H17:H21))</f>
        <v>184486</v>
      </c>
    </row>
  </sheetData>
  <sheetProtection selectLockedCells="1" selectUnlockedCells="1"/>
  <mergeCells count="16">
    <mergeCell ref="D2:I2"/>
    <mergeCell ref="A6:H6"/>
    <mergeCell ref="A7:I7"/>
    <mergeCell ref="A14:A15"/>
    <mergeCell ref="B14:D15"/>
    <mergeCell ref="E14:H15"/>
    <mergeCell ref="B16:D16"/>
    <mergeCell ref="E16:H16"/>
    <mergeCell ref="B17:D17"/>
    <mergeCell ref="B18:D18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E16" sqref="E16"/>
    </sheetView>
  </sheetViews>
  <sheetFormatPr defaultColWidth="9.140625" defaultRowHeight="15"/>
  <cols>
    <col min="2" max="8" width="10.28125" style="0" customWidth="1"/>
  </cols>
  <sheetData>
    <row r="2" spans="4:9" ht="15">
      <c r="D2" s="223" t="s">
        <v>499</v>
      </c>
      <c r="E2" s="223"/>
      <c r="F2" s="223"/>
      <c r="G2" s="223"/>
      <c r="H2" s="223"/>
      <c r="I2" s="223"/>
    </row>
    <row r="6" spans="1:9" ht="30" customHeight="1">
      <c r="A6" s="492" t="s">
        <v>500</v>
      </c>
      <c r="B6" s="492"/>
      <c r="C6" s="492"/>
      <c r="D6" s="492"/>
      <c r="E6" s="492"/>
      <c r="F6" s="492"/>
      <c r="G6" s="492"/>
      <c r="H6" s="492"/>
      <c r="I6" s="493"/>
    </row>
    <row r="7" spans="1:9" ht="15" customHeight="1">
      <c r="A7" s="494"/>
      <c r="B7" s="494"/>
      <c r="C7" s="494"/>
      <c r="D7" s="494"/>
      <c r="E7" s="494"/>
      <c r="F7" s="494"/>
      <c r="G7" s="494"/>
      <c r="H7" s="494"/>
      <c r="I7" s="494"/>
    </row>
    <row r="8" ht="15">
      <c r="E8" s="495" t="s">
        <v>357</v>
      </c>
    </row>
    <row r="9" ht="15">
      <c r="E9" s="495"/>
    </row>
    <row r="10" ht="15">
      <c r="E10" s="495"/>
    </row>
    <row r="11" spans="1:8" ht="15">
      <c r="A11" s="524" t="s">
        <v>501</v>
      </c>
      <c r="B11" s="524"/>
      <c r="C11" s="524"/>
      <c r="D11" s="524"/>
      <c r="E11" s="524"/>
      <c r="F11" s="524"/>
      <c r="G11" s="524"/>
      <c r="H11" s="524"/>
    </row>
  </sheetData>
  <sheetProtection selectLockedCells="1" selectUnlockedCells="1"/>
  <mergeCells count="4">
    <mergeCell ref="D2:I2"/>
    <mergeCell ref="A6:H6"/>
    <mergeCell ref="A7:I7"/>
    <mergeCell ref="A11:H14"/>
  </mergeCells>
  <printOptions/>
  <pageMargins left="0.7" right="0.7" top="0.75" bottom="0.75" header="0.5118055555555555" footer="0.5118055555555555"/>
  <pageSetup horizontalDpi="300" verticalDpi="300" orientation="portrait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8">
      <selection activeCell="A20" sqref="A20"/>
    </sheetView>
  </sheetViews>
  <sheetFormatPr defaultColWidth="9.140625" defaultRowHeight="15"/>
  <cols>
    <col min="2" max="3" width="10.28125" style="0" customWidth="1"/>
    <col min="4" max="4" width="21.00390625" style="0" customWidth="1"/>
    <col min="5" max="8" width="10.28125" style="0" customWidth="1"/>
  </cols>
  <sheetData>
    <row r="2" spans="6:11" ht="15">
      <c r="F2" s="223"/>
      <c r="G2" s="223"/>
      <c r="H2" s="223"/>
      <c r="I2" s="223"/>
      <c r="J2" s="223"/>
      <c r="K2" s="223"/>
    </row>
    <row r="4" spans="8:9" ht="15" customHeight="1">
      <c r="H4" s="223" t="s">
        <v>502</v>
      </c>
      <c r="I4" s="223"/>
    </row>
    <row r="6" spans="1:9" ht="30" customHeight="1">
      <c r="A6" s="492" t="s">
        <v>503</v>
      </c>
      <c r="B6" s="492"/>
      <c r="C6" s="492"/>
      <c r="D6" s="492"/>
      <c r="E6" s="492"/>
      <c r="F6" s="492"/>
      <c r="G6" s="492"/>
      <c r="H6" s="492"/>
      <c r="I6" s="493"/>
    </row>
    <row r="7" spans="1:9" ht="15" customHeight="1">
      <c r="A7" s="494"/>
      <c r="B7" s="494"/>
      <c r="C7" s="494"/>
      <c r="D7" s="494"/>
      <c r="E7" s="494"/>
      <c r="F7" s="494"/>
      <c r="G7" s="494"/>
      <c r="H7" s="494"/>
      <c r="I7" s="494"/>
    </row>
    <row r="8" ht="15">
      <c r="E8" s="495" t="s">
        <v>357</v>
      </c>
    </row>
    <row r="9" spans="5:8" ht="15.75">
      <c r="E9" s="495"/>
      <c r="H9" t="s">
        <v>2</v>
      </c>
    </row>
    <row r="10" spans="1:8" ht="15.75">
      <c r="A10" s="497" t="s">
        <v>110</v>
      </c>
      <c r="B10" s="498" t="s">
        <v>111</v>
      </c>
      <c r="C10" s="498"/>
      <c r="D10" s="498"/>
      <c r="E10" s="499" t="s">
        <v>495</v>
      </c>
      <c r="F10" s="499"/>
      <c r="G10" s="499"/>
      <c r="H10" s="499"/>
    </row>
    <row r="11" spans="1:8" ht="15.75">
      <c r="A11" s="497"/>
      <c r="B11" s="498"/>
      <c r="C11" s="498"/>
      <c r="D11" s="498"/>
      <c r="E11" s="499"/>
      <c r="F11" s="499"/>
      <c r="G11" s="499"/>
      <c r="H11" s="499"/>
    </row>
    <row r="12" spans="1:8" ht="15.75" customHeight="1">
      <c r="A12" s="500"/>
      <c r="B12" s="501" t="s">
        <v>12</v>
      </c>
      <c r="C12" s="501"/>
      <c r="D12" s="501"/>
      <c r="E12" s="502" t="s">
        <v>13</v>
      </c>
      <c r="F12" s="502"/>
      <c r="G12" s="502"/>
      <c r="H12" s="502"/>
    </row>
    <row r="13" spans="1:8" ht="27" customHeight="1">
      <c r="A13" s="525">
        <v>1</v>
      </c>
      <c r="B13" s="511" t="s">
        <v>504</v>
      </c>
      <c r="C13" s="511"/>
      <c r="D13" s="511"/>
      <c r="E13" s="526">
        <v>7456</v>
      </c>
      <c r="F13" s="526"/>
      <c r="G13" s="526"/>
      <c r="H13" s="526"/>
    </row>
    <row r="14" spans="1:8" ht="18" customHeight="1">
      <c r="A14" s="527">
        <v>2</v>
      </c>
      <c r="B14" s="129" t="s">
        <v>505</v>
      </c>
      <c r="C14" s="129"/>
      <c r="D14" s="129"/>
      <c r="E14" s="528">
        <v>0</v>
      </c>
      <c r="F14" s="528"/>
      <c r="G14" s="528"/>
      <c r="H14" s="528"/>
    </row>
    <row r="15" spans="1:11" ht="29.25" customHeight="1">
      <c r="A15" s="527">
        <v>3</v>
      </c>
      <c r="B15" s="529" t="s">
        <v>506</v>
      </c>
      <c r="C15" s="529"/>
      <c r="D15" s="529"/>
      <c r="E15" s="530">
        <v>0</v>
      </c>
      <c r="F15" s="530"/>
      <c r="G15" s="530"/>
      <c r="H15" s="530"/>
      <c r="K15" t="s">
        <v>507</v>
      </c>
    </row>
    <row r="16" spans="1:8" ht="24" customHeight="1">
      <c r="A16" s="525">
        <v>5</v>
      </c>
      <c r="B16" s="531" t="s">
        <v>508</v>
      </c>
      <c r="C16" s="531"/>
      <c r="D16" s="531"/>
      <c r="E16" s="532">
        <f>SUM(E13:H15)</f>
        <v>7456</v>
      </c>
      <c r="F16" s="532"/>
      <c r="G16" s="532"/>
      <c r="H16" s="532"/>
    </row>
    <row r="17" spans="1:8" ht="24" customHeight="1">
      <c r="A17" s="533"/>
      <c r="B17" s="533"/>
      <c r="C17" s="533"/>
      <c r="D17" s="533"/>
      <c r="E17" s="533"/>
      <c r="F17" s="533"/>
      <c r="G17" s="533"/>
      <c r="H17" s="533"/>
    </row>
    <row r="18" spans="1:9" ht="29.25" customHeight="1">
      <c r="A18" s="527">
        <v>6</v>
      </c>
      <c r="B18" s="511" t="s">
        <v>509</v>
      </c>
      <c r="C18" s="511"/>
      <c r="D18" s="511"/>
      <c r="E18" s="528">
        <v>0</v>
      </c>
      <c r="F18" s="528"/>
      <c r="G18" s="528"/>
      <c r="H18" s="528"/>
      <c r="I18" s="382"/>
    </row>
    <row r="19" spans="1:8" ht="27.75" customHeight="1">
      <c r="A19" s="527">
        <v>7</v>
      </c>
      <c r="B19" s="511" t="s">
        <v>510</v>
      </c>
      <c r="C19" s="511"/>
      <c r="D19" s="511"/>
      <c r="E19" s="528">
        <v>0</v>
      </c>
      <c r="F19" s="528"/>
      <c r="G19" s="528"/>
      <c r="H19" s="528"/>
    </row>
    <row r="20" spans="1:8" ht="27.75" customHeight="1">
      <c r="A20" s="527">
        <v>8</v>
      </c>
      <c r="B20" s="534" t="s">
        <v>511</v>
      </c>
      <c r="C20" s="534"/>
      <c r="D20" s="534"/>
      <c r="E20" s="530">
        <v>0</v>
      </c>
      <c r="F20" s="530"/>
      <c r="G20" s="530"/>
      <c r="H20" s="530"/>
    </row>
    <row r="21" spans="1:8" ht="27.75" customHeight="1">
      <c r="A21" s="527">
        <v>9</v>
      </c>
      <c r="B21" s="511" t="s">
        <v>512</v>
      </c>
      <c r="C21" s="511"/>
      <c r="D21" s="511"/>
      <c r="E21" s="530">
        <v>2378</v>
      </c>
      <c r="F21" s="530"/>
      <c r="G21" s="530"/>
      <c r="H21" s="530"/>
    </row>
    <row r="22" spans="1:8" ht="24" customHeight="1">
      <c r="A22" s="527">
        <v>10</v>
      </c>
      <c r="B22" s="534" t="s">
        <v>513</v>
      </c>
      <c r="C22" s="534"/>
      <c r="D22" s="534"/>
      <c r="E22" s="530">
        <v>0</v>
      </c>
      <c r="F22" s="530"/>
      <c r="G22" s="530"/>
      <c r="H22" s="530"/>
    </row>
    <row r="23" spans="1:8" ht="25.5" customHeight="1">
      <c r="A23" s="519">
        <v>11</v>
      </c>
      <c r="B23" s="535" t="s">
        <v>514</v>
      </c>
      <c r="C23" s="535"/>
      <c r="D23" s="535"/>
      <c r="E23" s="536">
        <f>(SUM(H13:H18))</f>
        <v>0</v>
      </c>
      <c r="F23" s="536"/>
      <c r="G23" s="536"/>
      <c r="H23" s="536"/>
    </row>
    <row r="25" spans="1:8" ht="15" customHeight="1">
      <c r="A25" s="537" t="s">
        <v>515</v>
      </c>
      <c r="B25" s="537"/>
      <c r="C25" s="537"/>
      <c r="D25" s="537"/>
      <c r="E25" s="537"/>
      <c r="F25" s="537"/>
      <c r="G25" s="537"/>
      <c r="H25" s="537"/>
    </row>
  </sheetData>
  <sheetProtection selectLockedCells="1" selectUnlockedCells="1"/>
  <mergeCells count="31">
    <mergeCell ref="F2:K2"/>
    <mergeCell ref="H4:I4"/>
    <mergeCell ref="A6:H6"/>
    <mergeCell ref="A7:I7"/>
    <mergeCell ref="A10:A11"/>
    <mergeCell ref="B10:D11"/>
    <mergeCell ref="E10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A17:H17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A25:H26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0">
      <selection activeCell="D23" sqref="D23"/>
    </sheetView>
  </sheetViews>
  <sheetFormatPr defaultColWidth="9.140625" defaultRowHeight="15"/>
  <cols>
    <col min="1" max="1" width="21.421875" style="0" customWidth="1"/>
    <col min="2" max="8" width="10.28125" style="0" customWidth="1"/>
  </cols>
  <sheetData>
    <row r="2" spans="6:11" ht="15">
      <c r="F2" s="223" t="s">
        <v>516</v>
      </c>
      <c r="G2" s="223"/>
      <c r="H2" s="223"/>
      <c r="I2" s="223"/>
      <c r="J2" s="223"/>
      <c r="K2" s="223"/>
    </row>
    <row r="6" spans="1:10" ht="30" customHeight="1">
      <c r="A6" s="492" t="s">
        <v>517</v>
      </c>
      <c r="B6" s="492"/>
      <c r="C6" s="492"/>
      <c r="D6" s="492"/>
      <c r="E6" s="492"/>
      <c r="F6" s="492"/>
      <c r="G6" s="492"/>
      <c r="H6" s="492"/>
      <c r="I6" s="492"/>
      <c r="J6" s="492"/>
    </row>
    <row r="7" spans="1:9" ht="15" customHeight="1">
      <c r="A7" s="494"/>
      <c r="B7" s="494"/>
      <c r="C7" s="494"/>
      <c r="D7" s="494"/>
      <c r="E7" s="494"/>
      <c r="F7" s="494"/>
      <c r="G7" s="494"/>
      <c r="H7" s="494"/>
      <c r="I7" s="494"/>
    </row>
    <row r="8" ht="15">
      <c r="E8" s="495" t="s">
        <v>357</v>
      </c>
    </row>
    <row r="9" ht="15">
      <c r="E9" s="495"/>
    </row>
    <row r="10" ht="15">
      <c r="E10" s="495"/>
    </row>
    <row r="11" ht="15">
      <c r="E11" s="495"/>
    </row>
    <row r="13" ht="15.75">
      <c r="H13" s="496" t="s">
        <v>2</v>
      </c>
    </row>
    <row r="14" spans="1:10" ht="24" customHeight="1">
      <c r="A14" s="538" t="s">
        <v>518</v>
      </c>
      <c r="B14" s="539" t="s">
        <v>519</v>
      </c>
      <c r="C14" s="539"/>
      <c r="D14" s="539"/>
      <c r="E14" s="540" t="s">
        <v>520</v>
      </c>
      <c r="F14" s="540"/>
      <c r="G14" s="540"/>
      <c r="H14" s="540"/>
      <c r="I14" s="541" t="s">
        <v>521</v>
      </c>
      <c r="J14" s="541"/>
    </row>
    <row r="15" spans="1:11" ht="24" customHeight="1">
      <c r="A15" s="538"/>
      <c r="B15" s="539"/>
      <c r="C15" s="539"/>
      <c r="D15" s="539"/>
      <c r="E15" s="540"/>
      <c r="F15" s="540"/>
      <c r="G15" s="540"/>
      <c r="H15" s="540"/>
      <c r="I15" s="541"/>
      <c r="J15" s="541"/>
      <c r="K15" t="s">
        <v>507</v>
      </c>
    </row>
    <row r="16" spans="1:10" ht="33" customHeight="1">
      <c r="A16" s="542" t="s">
        <v>491</v>
      </c>
      <c r="B16" s="543" t="s">
        <v>522</v>
      </c>
      <c r="C16" s="543"/>
      <c r="D16" s="543"/>
      <c r="E16" s="544">
        <v>61</v>
      </c>
      <c r="F16" s="544"/>
      <c r="G16" s="544"/>
      <c r="H16" s="544"/>
      <c r="I16" s="545" t="s">
        <v>523</v>
      </c>
      <c r="J16" s="545"/>
    </row>
    <row r="17" ht="15">
      <c r="A17" s="494"/>
    </row>
    <row r="18" spans="1:10" ht="15">
      <c r="A18" s="546" t="s">
        <v>524</v>
      </c>
      <c r="B18" s="546"/>
      <c r="C18" s="546"/>
      <c r="D18" s="546"/>
      <c r="E18" s="546"/>
      <c r="F18" s="546"/>
      <c r="G18" s="546"/>
      <c r="H18" s="546"/>
      <c r="I18" s="546"/>
      <c r="J18" s="546"/>
    </row>
  </sheetData>
  <sheetProtection selectLockedCells="1" selectUnlockedCells="1"/>
  <mergeCells count="11">
    <mergeCell ref="F2:K2"/>
    <mergeCell ref="A6:J6"/>
    <mergeCell ref="A7:I7"/>
    <mergeCell ref="A14:A15"/>
    <mergeCell ref="B14:D15"/>
    <mergeCell ref="E14:H15"/>
    <mergeCell ref="I14:J15"/>
    <mergeCell ref="B16:D16"/>
    <mergeCell ref="E16:H16"/>
    <mergeCell ref="I16:J16"/>
    <mergeCell ref="A18:J19"/>
  </mergeCells>
  <printOptions/>
  <pageMargins left="0.7" right="0.7" top="0.75" bottom="0.75" header="0.5118055555555555" footer="0.5118055555555555"/>
  <pageSetup horizontalDpi="300" verticalDpi="300" orientation="portrait" paperSize="9" scale="7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D2" sqref="D2"/>
    </sheetView>
  </sheetViews>
  <sheetFormatPr defaultColWidth="9.140625" defaultRowHeight="15"/>
  <cols>
    <col min="2" max="8" width="10.28125" style="0" customWidth="1"/>
  </cols>
  <sheetData>
    <row r="2" spans="4:9" ht="15">
      <c r="D2" s="223" t="s">
        <v>525</v>
      </c>
      <c r="E2" s="223"/>
      <c r="F2" s="223"/>
      <c r="G2" s="223"/>
      <c r="H2" s="223"/>
      <c r="I2" s="223"/>
    </row>
    <row r="6" spans="1:9" ht="30" customHeight="1">
      <c r="A6" s="492" t="s">
        <v>526</v>
      </c>
      <c r="B6" s="492"/>
      <c r="C6" s="492"/>
      <c r="D6" s="492"/>
      <c r="E6" s="492"/>
      <c r="F6" s="492"/>
      <c r="G6" s="492"/>
      <c r="H6" s="492"/>
      <c r="I6" s="493"/>
    </row>
    <row r="7" spans="1:9" ht="15" customHeight="1">
      <c r="A7" s="494"/>
      <c r="B7" s="494"/>
      <c r="C7" s="494"/>
      <c r="D7" s="494"/>
      <c r="E7" s="494"/>
      <c r="F7" s="494"/>
      <c r="G7" s="494"/>
      <c r="H7" s="494"/>
      <c r="I7" s="494"/>
    </row>
    <row r="8" ht="15">
      <c r="E8" s="495" t="s">
        <v>357</v>
      </c>
    </row>
    <row r="9" ht="15">
      <c r="E9" s="495"/>
    </row>
    <row r="10" ht="15">
      <c r="E10" s="495"/>
    </row>
    <row r="11" spans="1:8" ht="15" customHeight="1">
      <c r="A11" s="547" t="s">
        <v>527</v>
      </c>
      <c r="B11" s="547"/>
      <c r="C11" s="547"/>
      <c r="D11" s="547"/>
      <c r="E11" s="547"/>
      <c r="F11" s="547"/>
      <c r="G11" s="547"/>
      <c r="H11" s="547"/>
    </row>
  </sheetData>
  <sheetProtection selectLockedCells="1" selectUnlockedCells="1"/>
  <mergeCells count="4">
    <mergeCell ref="D2:I2"/>
    <mergeCell ref="A6:H6"/>
    <mergeCell ref="A7:I7"/>
    <mergeCell ref="A11:H14"/>
  </mergeCells>
  <printOptions/>
  <pageMargins left="0.7" right="0.7" top="0.75" bottom="0.75" header="0.5118055555555555" footer="0.5118055555555555"/>
  <pageSetup horizontalDpi="300" verticalDpi="300" orientation="portrait" paperSize="9" scale="96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D21" sqref="D21"/>
    </sheetView>
  </sheetViews>
  <sheetFormatPr defaultColWidth="9.140625" defaultRowHeight="15"/>
  <cols>
    <col min="2" max="8" width="10.28125" style="0" customWidth="1"/>
  </cols>
  <sheetData>
    <row r="2" spans="4:9" ht="15">
      <c r="D2" s="223" t="s">
        <v>528</v>
      </c>
      <c r="E2" s="223"/>
      <c r="F2" s="223"/>
      <c r="G2" s="223"/>
      <c r="H2" s="223"/>
      <c r="I2" s="223"/>
    </row>
    <row r="6" spans="1:9" ht="30" customHeight="1">
      <c r="A6" s="492" t="s">
        <v>529</v>
      </c>
      <c r="B6" s="492"/>
      <c r="C6" s="492"/>
      <c r="D6" s="492"/>
      <c r="E6" s="492"/>
      <c r="F6" s="492"/>
      <c r="G6" s="492"/>
      <c r="H6" s="492"/>
      <c r="I6" s="493"/>
    </row>
    <row r="7" spans="1:9" ht="15" customHeight="1">
      <c r="A7" s="494"/>
      <c r="B7" s="494"/>
      <c r="C7" s="494"/>
      <c r="D7" s="494"/>
      <c r="E7" s="494"/>
      <c r="F7" s="494"/>
      <c r="G7" s="494"/>
      <c r="H7" s="494"/>
      <c r="I7" s="494"/>
    </row>
    <row r="8" ht="15">
      <c r="E8" s="495" t="s">
        <v>357</v>
      </c>
    </row>
    <row r="9" ht="15">
      <c r="E9" s="495"/>
    </row>
    <row r="10" ht="15">
      <c r="E10" s="495"/>
    </row>
    <row r="11" spans="1:8" ht="15" customHeight="1">
      <c r="A11" s="547" t="s">
        <v>530</v>
      </c>
      <c r="B11" s="547"/>
      <c r="C11" s="547"/>
      <c r="D11" s="547"/>
      <c r="E11" s="547"/>
      <c r="F11" s="547"/>
      <c r="G11" s="547"/>
      <c r="H11" s="547"/>
    </row>
  </sheetData>
  <sheetProtection selectLockedCells="1" selectUnlockedCells="1"/>
  <mergeCells count="4">
    <mergeCell ref="D2:I2"/>
    <mergeCell ref="A6:H6"/>
    <mergeCell ref="A7:I7"/>
    <mergeCell ref="A11:H14"/>
  </mergeCells>
  <printOptions/>
  <pageMargins left="0.7" right="0.7" top="0.75" bottom="0.75" header="0.5118055555555555" footer="0.5118055555555555"/>
  <pageSetup horizontalDpi="300" verticalDpi="300" orientation="portrait" paperSize="9" scale="96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D2" sqref="D2"/>
    </sheetView>
  </sheetViews>
  <sheetFormatPr defaultColWidth="9.140625" defaultRowHeight="15"/>
  <cols>
    <col min="2" max="8" width="10.28125" style="0" customWidth="1"/>
  </cols>
  <sheetData>
    <row r="2" spans="4:9" ht="15">
      <c r="D2" s="223" t="s">
        <v>531</v>
      </c>
      <c r="E2" s="223"/>
      <c r="F2" s="223"/>
      <c r="G2" s="223"/>
      <c r="H2" s="223"/>
      <c r="I2" s="223"/>
    </row>
    <row r="6" spans="1:9" ht="30" customHeight="1">
      <c r="A6" s="492" t="s">
        <v>532</v>
      </c>
      <c r="B6" s="492"/>
      <c r="C6" s="492"/>
      <c r="D6" s="492"/>
      <c r="E6" s="492"/>
      <c r="F6" s="492"/>
      <c r="G6" s="492"/>
      <c r="H6" s="492"/>
      <c r="I6" s="493"/>
    </row>
    <row r="7" spans="1:9" ht="15" customHeight="1">
      <c r="A7" s="494"/>
      <c r="B7" s="494"/>
      <c r="C7" s="494"/>
      <c r="D7" s="494"/>
      <c r="E7" s="494"/>
      <c r="F7" s="494"/>
      <c r="G7" s="494"/>
      <c r="H7" s="494"/>
      <c r="I7" s="494"/>
    </row>
    <row r="8" ht="15">
      <c r="E8" s="495" t="s">
        <v>357</v>
      </c>
    </row>
    <row r="9" ht="15">
      <c r="E9" s="495"/>
    </row>
    <row r="10" ht="15">
      <c r="E10" s="495"/>
    </row>
    <row r="11" spans="1:8" ht="15" customHeight="1">
      <c r="A11" s="547" t="s">
        <v>533</v>
      </c>
      <c r="B11" s="547"/>
      <c r="C11" s="547"/>
      <c r="D11" s="547"/>
      <c r="E11" s="547"/>
      <c r="F11" s="547"/>
      <c r="G11" s="547"/>
      <c r="H11" s="547"/>
    </row>
  </sheetData>
  <sheetProtection selectLockedCells="1" selectUnlockedCells="1"/>
  <mergeCells count="4">
    <mergeCell ref="D2:I2"/>
    <mergeCell ref="A6:H6"/>
    <mergeCell ref="A7:I7"/>
    <mergeCell ref="A11:H14"/>
  </mergeCells>
  <printOptions/>
  <pageMargins left="0.7" right="0.7" top="0.75" bottom="0.75" header="0.5118055555555555" footer="0.5118055555555555"/>
  <pageSetup horizontalDpi="300" verticalDpi="300" orientation="portrait" paperSize="9" scale="96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D3" sqref="D3"/>
    </sheetView>
  </sheetViews>
  <sheetFormatPr defaultColWidth="9.140625" defaultRowHeight="15"/>
  <cols>
    <col min="2" max="8" width="10.28125" style="0" customWidth="1"/>
  </cols>
  <sheetData>
    <row r="2" spans="4:9" ht="15">
      <c r="D2" s="223" t="s">
        <v>534</v>
      </c>
      <c r="E2" s="223"/>
      <c r="F2" s="223"/>
      <c r="G2" s="223"/>
      <c r="H2" s="223"/>
      <c r="I2" s="223"/>
    </row>
    <row r="6" spans="1:9" ht="30" customHeight="1">
      <c r="A6" s="492" t="s">
        <v>535</v>
      </c>
      <c r="B6" s="492"/>
      <c r="C6" s="492"/>
      <c r="D6" s="492"/>
      <c r="E6" s="492"/>
      <c r="F6" s="492"/>
      <c r="G6" s="492"/>
      <c r="H6" s="492"/>
      <c r="I6" s="493"/>
    </row>
    <row r="7" spans="1:9" ht="15" customHeight="1">
      <c r="A7" s="494"/>
      <c r="B7" s="494"/>
      <c r="C7" s="494"/>
      <c r="D7" s="494"/>
      <c r="E7" s="494"/>
      <c r="F7" s="494"/>
      <c r="G7" s="494"/>
      <c r="H7" s="494"/>
      <c r="I7" s="494"/>
    </row>
    <row r="8" ht="15">
      <c r="E8" s="495" t="s">
        <v>357</v>
      </c>
    </row>
    <row r="9" ht="15">
      <c r="E9" s="495"/>
    </row>
    <row r="10" ht="15.75">
      <c r="E10" s="495"/>
    </row>
    <row r="11" spans="1:9" ht="15" customHeight="1">
      <c r="A11" s="548" t="s">
        <v>536</v>
      </c>
      <c r="B11" s="548"/>
      <c r="C11" s="548"/>
      <c r="D11" s="549" t="s">
        <v>537</v>
      </c>
      <c r="E11" s="549"/>
      <c r="F11" s="549"/>
      <c r="G11" s="550" t="s">
        <v>538</v>
      </c>
      <c r="H11" s="550"/>
      <c r="I11" s="550"/>
    </row>
    <row r="12" spans="1:9" ht="15">
      <c r="A12" s="548"/>
      <c r="B12" s="548"/>
      <c r="C12" s="548"/>
      <c r="D12" s="549"/>
      <c r="E12" s="549"/>
      <c r="F12" s="549"/>
      <c r="G12" s="550"/>
      <c r="H12" s="550"/>
      <c r="I12" s="550"/>
    </row>
    <row r="13" spans="1:9" ht="15" customHeight="1">
      <c r="A13" s="551" t="s">
        <v>539</v>
      </c>
      <c r="B13" s="551"/>
      <c r="C13" s="551"/>
      <c r="D13" s="552">
        <v>7.45</v>
      </c>
      <c r="E13" s="552"/>
      <c r="F13" s="552"/>
      <c r="G13" s="553">
        <v>240</v>
      </c>
      <c r="H13" s="553"/>
      <c r="I13" s="553"/>
    </row>
    <row r="14" spans="1:9" ht="15.75">
      <c r="A14" s="551"/>
      <c r="B14" s="551"/>
      <c r="C14" s="551"/>
      <c r="D14" s="552"/>
      <c r="E14" s="552"/>
      <c r="F14" s="552"/>
      <c r="G14" s="553"/>
      <c r="H14" s="553"/>
      <c r="I14" s="553"/>
    </row>
  </sheetData>
  <sheetProtection selectLockedCells="1" selectUnlockedCells="1"/>
  <mergeCells count="9">
    <mergeCell ref="D2:I2"/>
    <mergeCell ref="A6:H6"/>
    <mergeCell ref="A7:I7"/>
    <mergeCell ref="A11:C12"/>
    <mergeCell ref="D11:F12"/>
    <mergeCell ref="G11:I12"/>
    <mergeCell ref="A13:C14"/>
    <mergeCell ref="D13:F14"/>
    <mergeCell ref="G13:I14"/>
  </mergeCells>
  <printOptions/>
  <pageMargins left="0.7" right="0.7" top="0.75" bottom="0.75" header="0.5118055555555555" footer="0.5118055555555555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3">
      <selection activeCell="C21" sqref="C21"/>
    </sheetView>
  </sheetViews>
  <sheetFormatPr defaultColWidth="9.140625" defaultRowHeight="15"/>
  <cols>
    <col min="1" max="1" width="8.28125" style="58" customWidth="1"/>
    <col min="2" max="2" width="79.140625" style="59" customWidth="1"/>
    <col min="3" max="3" width="22.57421875" style="60" customWidth="1"/>
    <col min="4" max="4" width="11.28125" style="61" customWidth="1"/>
    <col min="5" max="6" width="9.140625" style="61" customWidth="1"/>
    <col min="7" max="16384" width="9.140625" style="62" customWidth="1"/>
  </cols>
  <sheetData>
    <row r="1" spans="1:9" s="66" customFormat="1" ht="36.75" customHeight="1">
      <c r="A1" s="63" t="s">
        <v>107</v>
      </c>
      <c r="B1" s="63"/>
      <c r="C1" s="63"/>
      <c r="D1" s="64"/>
      <c r="E1" s="64"/>
      <c r="F1" s="64"/>
      <c r="G1" s="65"/>
      <c r="H1" s="65"/>
      <c r="I1" s="65"/>
    </row>
    <row r="2" spans="1:6" s="66" customFormat="1" ht="57" customHeight="1">
      <c r="A2" s="67" t="s">
        <v>108</v>
      </c>
      <c r="B2" s="67"/>
      <c r="C2" s="67"/>
      <c r="D2" s="68"/>
      <c r="E2" s="68"/>
      <c r="F2" s="68"/>
    </row>
    <row r="3" spans="1:6" s="66" customFormat="1" ht="19.5" customHeight="1">
      <c r="A3" s="63" t="s">
        <v>109</v>
      </c>
      <c r="B3" s="63"/>
      <c r="C3" s="63"/>
      <c r="D3" s="68"/>
      <c r="E3" s="68"/>
      <c r="F3" s="68"/>
    </row>
    <row r="4" spans="1:6" s="73" customFormat="1" ht="47.25" customHeight="1">
      <c r="A4" s="69" t="s">
        <v>110</v>
      </c>
      <c r="B4" s="70" t="s">
        <v>111</v>
      </c>
      <c r="C4" s="71" t="s">
        <v>112</v>
      </c>
      <c r="D4" s="72"/>
      <c r="E4" s="72"/>
      <c r="F4" s="72"/>
    </row>
    <row r="5" spans="1:3" ht="19.5" customHeight="1">
      <c r="A5" s="74"/>
      <c r="B5" s="75" t="s">
        <v>12</v>
      </c>
      <c r="C5" s="76" t="s">
        <v>13</v>
      </c>
    </row>
    <row r="6" spans="1:6" s="81" customFormat="1" ht="27.75" customHeight="1">
      <c r="A6" s="77" t="s">
        <v>20</v>
      </c>
      <c r="B6" s="78" t="s">
        <v>113</v>
      </c>
      <c r="C6" s="79">
        <v>74537</v>
      </c>
      <c r="D6" s="80"/>
      <c r="E6" s="80"/>
      <c r="F6" s="80"/>
    </row>
    <row r="7" spans="1:3" ht="27.75" customHeight="1">
      <c r="A7" s="77" t="s">
        <v>23</v>
      </c>
      <c r="B7" s="82" t="s">
        <v>114</v>
      </c>
      <c r="C7" s="83">
        <v>406903</v>
      </c>
    </row>
    <row r="8" spans="1:3" ht="27.75" customHeight="1">
      <c r="A8" s="77" t="s">
        <v>26</v>
      </c>
      <c r="B8" s="82" t="s">
        <v>115</v>
      </c>
      <c r="C8" s="83">
        <v>74659</v>
      </c>
    </row>
    <row r="9" spans="1:6" s="81" customFormat="1" ht="27.75" customHeight="1">
      <c r="A9" s="77" t="s">
        <v>29</v>
      </c>
      <c r="B9" s="84" t="s">
        <v>116</v>
      </c>
      <c r="C9" s="79">
        <f>+C8+C7</f>
        <v>481562</v>
      </c>
      <c r="D9" s="80"/>
      <c r="E9" s="80"/>
      <c r="F9" s="80"/>
    </row>
    <row r="10" spans="1:3" ht="27.75" customHeight="1">
      <c r="A10" s="77" t="s">
        <v>32</v>
      </c>
      <c r="B10" s="85" t="s">
        <v>117</v>
      </c>
      <c r="C10" s="83">
        <v>115603</v>
      </c>
    </row>
    <row r="11" spans="1:6" s="81" customFormat="1" ht="27.75" customHeight="1">
      <c r="A11" s="77" t="s">
        <v>35</v>
      </c>
      <c r="B11" s="86" t="s">
        <v>118</v>
      </c>
      <c r="C11" s="79">
        <f>+C10+C9</f>
        <v>597165</v>
      </c>
      <c r="D11" s="80"/>
      <c r="E11" s="80"/>
      <c r="F11" s="80"/>
    </row>
    <row r="12" spans="1:3" ht="27.75" customHeight="1">
      <c r="A12" s="77" t="s">
        <v>38</v>
      </c>
      <c r="B12" s="87" t="s">
        <v>114</v>
      </c>
      <c r="C12" s="83">
        <v>406658</v>
      </c>
    </row>
    <row r="13" spans="1:3" ht="27.75" customHeight="1">
      <c r="A13" s="77" t="s">
        <v>41</v>
      </c>
      <c r="B13" s="87" t="s">
        <v>115</v>
      </c>
      <c r="C13" s="83">
        <v>115057</v>
      </c>
    </row>
    <row r="14" spans="1:6" s="81" customFormat="1" ht="27.75" customHeight="1">
      <c r="A14" s="77" t="s">
        <v>44</v>
      </c>
      <c r="B14" s="84" t="s">
        <v>119</v>
      </c>
      <c r="C14" s="79">
        <f>+C12+C13</f>
        <v>521715</v>
      </c>
      <c r="D14" s="80"/>
      <c r="E14" s="80"/>
      <c r="F14" s="80"/>
    </row>
    <row r="15" spans="1:3" ht="27.75" customHeight="1">
      <c r="A15" s="77" t="s">
        <v>47</v>
      </c>
      <c r="B15" s="88" t="s">
        <v>120</v>
      </c>
      <c r="C15" s="83">
        <v>28895</v>
      </c>
    </row>
    <row r="16" spans="1:6" s="81" customFormat="1" ht="27.75" customHeight="1">
      <c r="A16" s="77" t="s">
        <v>50</v>
      </c>
      <c r="B16" s="86" t="s">
        <v>121</v>
      </c>
      <c r="C16" s="79">
        <f>+C14+C15</f>
        <v>550610</v>
      </c>
      <c r="D16" s="80"/>
      <c r="E16" s="80"/>
      <c r="F16" s="80"/>
    </row>
    <row r="17" spans="1:6" s="81" customFormat="1" ht="27.75" customHeight="1">
      <c r="A17" s="77" t="s">
        <v>53</v>
      </c>
      <c r="B17" s="86" t="s">
        <v>122</v>
      </c>
      <c r="C17" s="79">
        <f>+C11-C16</f>
        <v>46555</v>
      </c>
      <c r="D17" s="80"/>
      <c r="E17" s="80"/>
      <c r="F17" s="80"/>
    </row>
    <row r="18" spans="1:6" s="81" customFormat="1" ht="27.75" customHeight="1">
      <c r="A18" s="77" t="s">
        <v>56</v>
      </c>
      <c r="B18" s="85" t="s">
        <v>123</v>
      </c>
      <c r="C18" s="83">
        <v>66</v>
      </c>
      <c r="D18" s="80"/>
      <c r="E18" s="80"/>
      <c r="F18" s="80"/>
    </row>
    <row r="19" spans="1:6" s="81" customFormat="1" ht="27.75" customHeight="1">
      <c r="A19" s="77" t="s">
        <v>59</v>
      </c>
      <c r="B19" s="85" t="s">
        <v>124</v>
      </c>
      <c r="C19" s="83">
        <v>-113</v>
      </c>
      <c r="D19" s="80"/>
      <c r="E19" s="80"/>
      <c r="F19" s="80"/>
    </row>
    <row r="20" spans="1:3" ht="27.75" customHeight="1">
      <c r="A20" s="77" t="s">
        <v>62</v>
      </c>
      <c r="B20" s="88" t="s">
        <v>125</v>
      </c>
      <c r="C20" s="83">
        <v>-2313</v>
      </c>
    </row>
    <row r="21" spans="1:6" s="81" customFormat="1" ht="27.75" customHeight="1">
      <c r="A21" s="77" t="s">
        <v>63</v>
      </c>
      <c r="B21" s="86" t="s">
        <v>126</v>
      </c>
      <c r="C21" s="79">
        <f>+C17+C18+C19+C20</f>
        <v>44195</v>
      </c>
      <c r="D21" s="80"/>
      <c r="E21" s="80"/>
      <c r="F21" s="80"/>
    </row>
    <row r="22" spans="1:3" ht="27.75" customHeight="1">
      <c r="A22" s="77" t="s">
        <v>64</v>
      </c>
      <c r="B22" s="88" t="s">
        <v>127</v>
      </c>
      <c r="C22" s="83">
        <f>+C21-C6</f>
        <v>-30342</v>
      </c>
    </row>
  </sheetData>
  <sheetProtection selectLockedCells="1" selectUnlockedCells="1"/>
  <mergeCells count="3">
    <mergeCell ref="A1:C1"/>
    <mergeCell ref="A2:C2"/>
    <mergeCell ref="A3:C3"/>
  </mergeCells>
  <printOptions/>
  <pageMargins left="0.7" right="0.7" top="0.75" bottom="0.75" header="0.5118055555555555" footer="0.5118055555555555"/>
  <pageSetup horizontalDpi="300" verticalDpi="300" orientation="portrait" paperSize="9" scale="55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4">
      <selection activeCell="F5" sqref="F5"/>
    </sheetView>
  </sheetViews>
  <sheetFormatPr defaultColWidth="9.140625" defaultRowHeight="15"/>
  <cols>
    <col min="3" max="3" width="12.7109375" style="0" customWidth="1"/>
    <col min="4" max="4" width="11.7109375" style="0" customWidth="1"/>
    <col min="5" max="5" width="12.140625" style="0" customWidth="1"/>
    <col min="6" max="6" width="10.57421875" style="0" customWidth="1"/>
    <col min="7" max="7" width="12.28125" style="0" customWidth="1"/>
    <col min="8" max="8" width="11.57421875" style="0" customWidth="1"/>
    <col min="9" max="9" width="11.140625" style="0" customWidth="1"/>
    <col min="11" max="11" width="10.28125" style="0" customWidth="1"/>
  </cols>
  <sheetData>
    <row r="1" spans="1:11" ht="15.75">
      <c r="A1" s="4" t="s">
        <v>128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8:11" ht="15" customHeight="1">
      <c r="H3" s="89" t="s">
        <v>130</v>
      </c>
      <c r="I3" s="89"/>
      <c r="J3" s="89"/>
      <c r="K3" s="89"/>
    </row>
    <row r="4" ht="15.75"/>
    <row r="5" spans="2:9" ht="15" customHeight="1">
      <c r="B5" s="90" t="s">
        <v>131</v>
      </c>
      <c r="C5" s="90"/>
      <c r="D5" s="91" t="s">
        <v>132</v>
      </c>
      <c r="E5" s="91"/>
      <c r="F5" s="91" t="s">
        <v>133</v>
      </c>
      <c r="G5" s="91"/>
      <c r="H5" s="92" t="s">
        <v>134</v>
      </c>
      <c r="I5" s="92"/>
    </row>
    <row r="6" spans="2:9" ht="24" customHeight="1">
      <c r="B6" s="90"/>
      <c r="C6" s="90"/>
      <c r="D6" s="91"/>
      <c r="E6" s="91"/>
      <c r="F6" s="91"/>
      <c r="G6" s="91"/>
      <c r="H6" s="92"/>
      <c r="I6" s="92"/>
    </row>
    <row r="7" spans="2:9" ht="15" customHeight="1">
      <c r="B7" s="93" t="s">
        <v>135</v>
      </c>
      <c r="C7" s="93"/>
      <c r="D7" s="94">
        <v>24</v>
      </c>
      <c r="E7" s="94"/>
      <c r="F7" s="94">
        <v>23</v>
      </c>
      <c r="G7" s="94"/>
      <c r="H7" s="95">
        <v>23</v>
      </c>
      <c r="I7" s="95"/>
    </row>
    <row r="8" spans="2:9" ht="15" customHeight="1">
      <c r="B8" s="96" t="s">
        <v>136</v>
      </c>
      <c r="C8" s="97"/>
      <c r="D8" s="94">
        <v>15</v>
      </c>
      <c r="E8" s="94"/>
      <c r="F8" s="94">
        <v>15</v>
      </c>
      <c r="G8" s="94"/>
      <c r="H8" s="95">
        <v>15</v>
      </c>
      <c r="I8" s="95"/>
    </row>
    <row r="9" spans="2:9" ht="15" customHeight="1">
      <c r="B9" s="93" t="s">
        <v>137</v>
      </c>
      <c r="C9" s="93"/>
      <c r="D9" s="94">
        <v>39</v>
      </c>
      <c r="E9" s="94"/>
      <c r="F9" s="94">
        <v>38</v>
      </c>
      <c r="G9" s="94"/>
      <c r="H9" s="95">
        <v>38</v>
      </c>
      <c r="I9" s="95"/>
    </row>
    <row r="10" spans="2:9" ht="15" customHeight="1">
      <c r="B10" s="98" t="s">
        <v>138</v>
      </c>
      <c r="C10" s="98"/>
      <c r="D10" s="99"/>
      <c r="E10" s="99"/>
      <c r="F10" s="99"/>
      <c r="G10" s="99"/>
      <c r="H10" s="100"/>
      <c r="I10" s="100"/>
    </row>
    <row r="11" spans="2:9" ht="15" customHeight="1">
      <c r="B11" s="101" t="s">
        <v>135</v>
      </c>
      <c r="C11" s="101"/>
      <c r="D11" s="102">
        <v>14</v>
      </c>
      <c r="E11" s="102"/>
      <c r="F11" s="102">
        <v>40</v>
      </c>
      <c r="G11" s="102"/>
      <c r="H11" s="103">
        <v>40</v>
      </c>
      <c r="I11" s="103"/>
    </row>
    <row r="12" spans="2:9" ht="15" customHeight="1">
      <c r="B12" s="104" t="s">
        <v>136</v>
      </c>
      <c r="C12" s="104"/>
      <c r="D12" s="105" t="s">
        <v>139</v>
      </c>
      <c r="E12" s="105"/>
      <c r="F12" s="105" t="s">
        <v>139</v>
      </c>
      <c r="G12" s="105"/>
      <c r="H12" s="106" t="s">
        <v>139</v>
      </c>
      <c r="I12" s="106"/>
    </row>
    <row r="13" spans="2:9" ht="15" customHeight="1">
      <c r="B13" s="107" t="s">
        <v>138</v>
      </c>
      <c r="C13" s="107"/>
      <c r="D13" s="108">
        <v>14</v>
      </c>
      <c r="E13" s="108"/>
      <c r="F13" s="108">
        <v>40</v>
      </c>
      <c r="G13" s="108"/>
      <c r="H13" s="109">
        <v>40</v>
      </c>
      <c r="I13" s="109"/>
    </row>
    <row r="14" spans="2:9" ht="15.75" customHeight="1">
      <c r="B14" s="110" t="s">
        <v>140</v>
      </c>
      <c r="C14" s="110"/>
      <c r="D14" s="111">
        <v>53</v>
      </c>
      <c r="E14" s="111"/>
      <c r="F14" s="111">
        <v>78</v>
      </c>
      <c r="G14" s="111"/>
      <c r="H14" s="112">
        <v>78</v>
      </c>
      <c r="I14" s="112"/>
    </row>
    <row r="16" spans="2:9" ht="15">
      <c r="B16" s="113" t="s">
        <v>141</v>
      </c>
      <c r="C16" s="113"/>
      <c r="D16" s="113"/>
      <c r="E16" s="113"/>
      <c r="F16" s="113"/>
      <c r="G16" s="113"/>
      <c r="H16" s="113"/>
      <c r="I16" s="113"/>
    </row>
    <row r="17" spans="2:9" ht="15">
      <c r="B17" s="113"/>
      <c r="C17" s="113"/>
      <c r="D17" s="113"/>
      <c r="E17" s="113"/>
      <c r="F17" s="113"/>
      <c r="G17" s="113"/>
      <c r="H17" s="113"/>
      <c r="I17" s="113"/>
    </row>
    <row r="18" spans="2:9" ht="15.75" customHeight="1">
      <c r="B18" s="114" t="s">
        <v>135</v>
      </c>
      <c r="C18" s="114"/>
      <c r="D18" s="115"/>
      <c r="E18" s="115"/>
      <c r="F18" s="115"/>
      <c r="G18" s="115"/>
      <c r="H18" s="115"/>
      <c r="I18" s="115"/>
    </row>
    <row r="19" spans="2:12" ht="15" customHeight="1">
      <c r="B19" s="116" t="s">
        <v>131</v>
      </c>
      <c r="C19" s="116"/>
      <c r="D19" s="117" t="s">
        <v>142</v>
      </c>
      <c r="E19" s="117"/>
      <c r="F19" s="117"/>
      <c r="G19" s="117"/>
      <c r="H19" s="117"/>
      <c r="I19" s="117"/>
      <c r="J19" s="117"/>
      <c r="K19" s="117"/>
      <c r="L19" s="117"/>
    </row>
    <row r="20" spans="2:12" ht="15.75" customHeight="1">
      <c r="B20" s="116"/>
      <c r="C20" s="116"/>
      <c r="D20" s="118" t="s">
        <v>143</v>
      </c>
      <c r="E20" s="118"/>
      <c r="F20" s="118"/>
      <c r="G20" s="119" t="s">
        <v>144</v>
      </c>
      <c r="H20" s="119"/>
      <c r="I20" s="119"/>
      <c r="J20" s="120" t="s">
        <v>145</v>
      </c>
      <c r="K20" s="120"/>
      <c r="L20" s="120"/>
    </row>
    <row r="21" spans="2:12" ht="15.75">
      <c r="B21" s="116"/>
      <c r="C21" s="116"/>
      <c r="D21" s="121" t="s">
        <v>146</v>
      </c>
      <c r="E21" s="122" t="s">
        <v>147</v>
      </c>
      <c r="F21" s="123" t="s">
        <v>148</v>
      </c>
      <c r="G21" s="121" t="s">
        <v>146</v>
      </c>
      <c r="H21" s="122" t="s">
        <v>147</v>
      </c>
      <c r="I21" s="123" t="s">
        <v>148</v>
      </c>
      <c r="J21" s="121" t="s">
        <v>146</v>
      </c>
      <c r="K21" s="122" t="s">
        <v>147</v>
      </c>
      <c r="L21" s="123" t="s">
        <v>148</v>
      </c>
    </row>
    <row r="22" spans="2:12" ht="15" customHeight="1">
      <c r="B22" s="124" t="s">
        <v>149</v>
      </c>
      <c r="C22" s="124"/>
      <c r="D22" s="125">
        <v>1</v>
      </c>
      <c r="E22" s="126">
        <v>1</v>
      </c>
      <c r="F22" s="127">
        <v>1</v>
      </c>
      <c r="G22" s="128"/>
      <c r="H22" s="126"/>
      <c r="I22" s="127"/>
      <c r="J22" s="125">
        <v>1</v>
      </c>
      <c r="K22" s="126">
        <v>1</v>
      </c>
      <c r="L22" s="127">
        <v>1</v>
      </c>
    </row>
    <row r="23" spans="2:12" ht="15" customHeight="1">
      <c r="B23" s="129" t="s">
        <v>150</v>
      </c>
      <c r="C23" s="129"/>
      <c r="D23" s="130"/>
      <c r="E23" s="94"/>
      <c r="F23" s="95"/>
      <c r="G23" s="131">
        <v>3</v>
      </c>
      <c r="H23" s="94">
        <v>3</v>
      </c>
      <c r="I23" s="95">
        <v>3</v>
      </c>
      <c r="J23" s="131">
        <v>3</v>
      </c>
      <c r="K23" s="94">
        <v>3</v>
      </c>
      <c r="L23" s="95">
        <v>3</v>
      </c>
    </row>
    <row r="24" spans="2:12" ht="15" customHeight="1">
      <c r="B24" s="129" t="s">
        <v>151</v>
      </c>
      <c r="C24" s="129"/>
      <c r="D24" s="130"/>
      <c r="E24" s="94"/>
      <c r="F24" s="95"/>
      <c r="G24" s="131">
        <v>7</v>
      </c>
      <c r="H24" s="94">
        <v>6</v>
      </c>
      <c r="I24" s="95">
        <v>6</v>
      </c>
      <c r="J24" s="131">
        <v>7</v>
      </c>
      <c r="K24" s="94">
        <v>6</v>
      </c>
      <c r="L24" s="95">
        <v>6</v>
      </c>
    </row>
    <row r="25" spans="2:12" ht="15" customHeight="1">
      <c r="B25" s="129" t="s">
        <v>152</v>
      </c>
      <c r="C25" s="129"/>
      <c r="D25" s="130">
        <v>2</v>
      </c>
      <c r="E25" s="94">
        <v>2</v>
      </c>
      <c r="F25" s="95">
        <v>2</v>
      </c>
      <c r="G25" s="131"/>
      <c r="H25" s="94"/>
      <c r="I25" s="95"/>
      <c r="J25" s="130">
        <v>2</v>
      </c>
      <c r="K25" s="94">
        <v>2</v>
      </c>
      <c r="L25" s="95">
        <v>2</v>
      </c>
    </row>
    <row r="26" spans="2:12" ht="15" customHeight="1">
      <c r="B26" s="132" t="s">
        <v>153</v>
      </c>
      <c r="C26" s="132"/>
      <c r="D26" s="130"/>
      <c r="E26" s="94"/>
      <c r="F26" s="95"/>
      <c r="G26" s="131">
        <v>1</v>
      </c>
      <c r="H26" s="94">
        <v>1</v>
      </c>
      <c r="I26" s="95">
        <v>1</v>
      </c>
      <c r="J26" s="131">
        <v>1</v>
      </c>
      <c r="K26" s="94">
        <v>1</v>
      </c>
      <c r="L26" s="95">
        <v>1</v>
      </c>
    </row>
    <row r="27" spans="2:12" ht="15" customHeight="1">
      <c r="B27" s="132" t="s">
        <v>154</v>
      </c>
      <c r="C27" s="132"/>
      <c r="D27" s="130">
        <v>2</v>
      </c>
      <c r="E27" s="94">
        <v>2</v>
      </c>
      <c r="F27" s="95">
        <v>2</v>
      </c>
      <c r="G27" s="131"/>
      <c r="H27" s="94"/>
      <c r="I27" s="95"/>
      <c r="J27" s="130">
        <v>2</v>
      </c>
      <c r="K27" s="94">
        <v>2</v>
      </c>
      <c r="L27" s="95">
        <v>2</v>
      </c>
    </row>
    <row r="28" spans="2:12" ht="15" customHeight="1">
      <c r="B28" s="132" t="s">
        <v>155</v>
      </c>
      <c r="C28" s="132"/>
      <c r="D28" s="130"/>
      <c r="E28" s="94"/>
      <c r="F28" s="95"/>
      <c r="G28" s="131">
        <v>4</v>
      </c>
      <c r="H28" s="94">
        <v>4</v>
      </c>
      <c r="I28" s="95">
        <v>4</v>
      </c>
      <c r="J28" s="131">
        <v>4</v>
      </c>
      <c r="K28" s="94">
        <v>4</v>
      </c>
      <c r="L28" s="95">
        <v>4</v>
      </c>
    </row>
    <row r="29" spans="2:12" ht="15" customHeight="1">
      <c r="B29" s="132" t="s">
        <v>156</v>
      </c>
      <c r="C29" s="132"/>
      <c r="D29" s="130"/>
      <c r="E29" s="94"/>
      <c r="F29" s="95"/>
      <c r="G29" s="131">
        <v>1</v>
      </c>
      <c r="H29" s="94">
        <v>1</v>
      </c>
      <c r="I29" s="95">
        <v>1</v>
      </c>
      <c r="J29" s="131">
        <v>1</v>
      </c>
      <c r="K29" s="94">
        <v>1</v>
      </c>
      <c r="L29" s="95">
        <v>1</v>
      </c>
    </row>
    <row r="30" spans="2:12" ht="15" customHeight="1">
      <c r="B30" s="132" t="s">
        <v>157</v>
      </c>
      <c r="C30" s="132"/>
      <c r="D30" s="130"/>
      <c r="E30" s="94"/>
      <c r="F30" s="95"/>
      <c r="G30" s="131">
        <v>1</v>
      </c>
      <c r="H30" s="94">
        <v>1</v>
      </c>
      <c r="I30" s="95">
        <v>1</v>
      </c>
      <c r="J30" s="131">
        <v>1</v>
      </c>
      <c r="K30" s="94">
        <v>1</v>
      </c>
      <c r="L30" s="95">
        <v>1</v>
      </c>
    </row>
    <row r="31" spans="2:12" ht="15" customHeight="1">
      <c r="B31" s="132" t="s">
        <v>158</v>
      </c>
      <c r="C31" s="132"/>
      <c r="D31" s="130">
        <v>1</v>
      </c>
      <c r="E31" s="94">
        <v>1</v>
      </c>
      <c r="F31" s="95">
        <v>1</v>
      </c>
      <c r="G31" s="131"/>
      <c r="H31" s="94"/>
      <c r="I31" s="95"/>
      <c r="J31" s="131">
        <v>1</v>
      </c>
      <c r="K31" s="94">
        <v>1</v>
      </c>
      <c r="L31" s="95">
        <v>1</v>
      </c>
    </row>
    <row r="32" spans="2:12" ht="15" customHeight="1">
      <c r="B32" s="132" t="s">
        <v>159</v>
      </c>
      <c r="C32" s="132"/>
      <c r="D32" s="130">
        <v>1</v>
      </c>
      <c r="E32" s="94">
        <v>1</v>
      </c>
      <c r="F32" s="95">
        <v>1</v>
      </c>
      <c r="G32" s="131"/>
      <c r="H32" s="94"/>
      <c r="I32" s="95"/>
      <c r="J32" s="131">
        <v>1</v>
      </c>
      <c r="K32" s="94">
        <v>1</v>
      </c>
      <c r="L32" s="95">
        <v>1</v>
      </c>
    </row>
    <row r="33" spans="2:12" ht="15" customHeight="1">
      <c r="B33" s="133" t="s">
        <v>137</v>
      </c>
      <c r="C33" s="133"/>
      <c r="D33" s="134">
        <f>SUM(D22:D32)</f>
        <v>7</v>
      </c>
      <c r="E33" s="134">
        <f>SUM(E22:E32)</f>
        <v>7</v>
      </c>
      <c r="F33" s="135">
        <f>SUM(F22:F32)</f>
        <v>7</v>
      </c>
      <c r="G33" s="134">
        <f>SUM(G22:G32)</f>
        <v>17</v>
      </c>
      <c r="H33" s="134">
        <f>SUM(H22:H32)</f>
        <v>16</v>
      </c>
      <c r="I33" s="135">
        <f>SUM(I22:I32)</f>
        <v>16</v>
      </c>
      <c r="J33" s="134">
        <f>SUM(J22:J32)</f>
        <v>24</v>
      </c>
      <c r="K33" s="134">
        <f>SUM(K22:K32)</f>
        <v>23</v>
      </c>
      <c r="L33" s="135">
        <f>SUM(L22:L32)</f>
        <v>23</v>
      </c>
    </row>
    <row r="34" spans="2:12" ht="15" customHeight="1">
      <c r="B34" s="136" t="s">
        <v>138</v>
      </c>
      <c r="C34" s="136"/>
      <c r="D34" s="137"/>
      <c r="E34" s="138"/>
      <c r="F34" s="139"/>
      <c r="G34" s="140">
        <v>14</v>
      </c>
      <c r="H34" s="138">
        <v>40</v>
      </c>
      <c r="I34" s="139">
        <v>40</v>
      </c>
      <c r="J34" s="140">
        <v>14</v>
      </c>
      <c r="K34" s="138">
        <v>40</v>
      </c>
      <c r="L34" s="139">
        <v>40</v>
      </c>
    </row>
    <row r="35" spans="2:12" ht="15.75" customHeight="1">
      <c r="B35" s="141" t="s">
        <v>140</v>
      </c>
      <c r="C35" s="141"/>
      <c r="D35" s="142">
        <f>SUM(D33:D34)</f>
        <v>7</v>
      </c>
      <c r="E35" s="143">
        <f>SUM(E33:E34)</f>
        <v>7</v>
      </c>
      <c r="F35" s="144">
        <f>SUM(F33:F34)</f>
        <v>7</v>
      </c>
      <c r="G35" s="142">
        <f>SUM(G33:G34)</f>
        <v>31</v>
      </c>
      <c r="H35" s="143">
        <f>SUM(H33:H34)</f>
        <v>56</v>
      </c>
      <c r="I35" s="144">
        <f>SUM(I33:I34)</f>
        <v>56</v>
      </c>
      <c r="J35" s="142">
        <f>SUM(J33:J34)</f>
        <v>38</v>
      </c>
      <c r="K35" s="143">
        <f>SUM(K33:K34)</f>
        <v>63</v>
      </c>
      <c r="L35" s="145">
        <f>SUM(L33:L34)</f>
        <v>63</v>
      </c>
    </row>
    <row r="38" spans="2:9" ht="15.75" customHeight="1">
      <c r="B38" s="114" t="s">
        <v>136</v>
      </c>
      <c r="C38" s="114"/>
      <c r="D38" s="115"/>
      <c r="E38" s="115"/>
      <c r="F38" s="115"/>
      <c r="G38" s="115"/>
      <c r="H38" s="115"/>
      <c r="I38" s="115"/>
    </row>
    <row r="39" spans="2:12" ht="15">
      <c r="B39" s="116" t="s">
        <v>131</v>
      </c>
      <c r="C39" s="116"/>
      <c r="D39" s="117" t="s">
        <v>142</v>
      </c>
      <c r="E39" s="117"/>
      <c r="F39" s="117"/>
      <c r="G39" s="117"/>
      <c r="H39" s="117"/>
      <c r="I39" s="117"/>
      <c r="J39" s="117"/>
      <c r="K39" s="117"/>
      <c r="L39" s="117"/>
    </row>
    <row r="40" spans="2:12" ht="15.75" customHeight="1">
      <c r="B40" s="116"/>
      <c r="C40" s="116"/>
      <c r="D40" s="118" t="s">
        <v>143</v>
      </c>
      <c r="E40" s="118"/>
      <c r="F40" s="118"/>
      <c r="G40" s="119" t="s">
        <v>144</v>
      </c>
      <c r="H40" s="119"/>
      <c r="I40" s="119"/>
      <c r="J40" s="120" t="s">
        <v>145</v>
      </c>
      <c r="K40" s="120"/>
      <c r="L40" s="120"/>
    </row>
    <row r="41" spans="2:12" ht="15.75">
      <c r="B41" s="116"/>
      <c r="C41" s="116"/>
      <c r="D41" s="121" t="s">
        <v>146</v>
      </c>
      <c r="E41" s="122" t="s">
        <v>147</v>
      </c>
      <c r="F41" s="123" t="s">
        <v>148</v>
      </c>
      <c r="G41" s="121" t="s">
        <v>146</v>
      </c>
      <c r="H41" s="122" t="s">
        <v>147</v>
      </c>
      <c r="I41" s="123" t="s">
        <v>148</v>
      </c>
      <c r="J41" s="121" t="s">
        <v>146</v>
      </c>
      <c r="K41" s="122" t="s">
        <v>147</v>
      </c>
      <c r="L41" s="123" t="s">
        <v>148</v>
      </c>
    </row>
    <row r="42" spans="2:12" ht="15">
      <c r="B42" s="124" t="s">
        <v>160</v>
      </c>
      <c r="C42" s="124"/>
      <c r="D42" s="125">
        <v>13</v>
      </c>
      <c r="E42" s="126">
        <v>13</v>
      </c>
      <c r="F42" s="127">
        <v>13</v>
      </c>
      <c r="G42" s="128"/>
      <c r="H42" s="126"/>
      <c r="I42" s="127"/>
      <c r="J42" s="125">
        <v>13</v>
      </c>
      <c r="K42" s="126">
        <v>13</v>
      </c>
      <c r="L42" s="127">
        <v>13</v>
      </c>
    </row>
    <row r="43" spans="2:12" ht="15">
      <c r="B43" s="124" t="s">
        <v>161</v>
      </c>
      <c r="C43" s="124"/>
      <c r="D43" s="130">
        <v>2</v>
      </c>
      <c r="E43" s="94">
        <v>2</v>
      </c>
      <c r="F43" s="95">
        <v>2</v>
      </c>
      <c r="G43" s="131"/>
      <c r="H43" s="94"/>
      <c r="I43" s="95"/>
      <c r="J43" s="131">
        <v>2</v>
      </c>
      <c r="K43" s="94">
        <v>2</v>
      </c>
      <c r="L43" s="95">
        <v>2</v>
      </c>
    </row>
    <row r="44" spans="2:12" ht="15">
      <c r="B44" s="133" t="s">
        <v>137</v>
      </c>
      <c r="C44" s="133"/>
      <c r="D44" s="134">
        <f>SUM(D42:D43)</f>
        <v>15</v>
      </c>
      <c r="E44" s="134">
        <f>SUM(E42:E43)</f>
        <v>15</v>
      </c>
      <c r="F44" s="135">
        <f>SUM(F42:F43)</f>
        <v>15</v>
      </c>
      <c r="G44" s="134">
        <f>SUM(G42:G43)</f>
        <v>0</v>
      </c>
      <c r="H44" s="134">
        <f>SUM(H42:H43)</f>
        <v>0</v>
      </c>
      <c r="I44" s="135">
        <f>SUM(I42:I43)</f>
        <v>0</v>
      </c>
      <c r="J44" s="134">
        <f>SUM(J42:J43)</f>
        <v>15</v>
      </c>
      <c r="K44" s="134">
        <f>SUM(K42:K43)</f>
        <v>15</v>
      </c>
      <c r="L44" s="135">
        <f>SUM(L42:L43)</f>
        <v>15</v>
      </c>
    </row>
    <row r="45" spans="2:12" ht="15">
      <c r="B45" s="136" t="s">
        <v>138</v>
      </c>
      <c r="C45" s="136"/>
      <c r="D45" s="137"/>
      <c r="E45" s="138"/>
      <c r="F45" s="139"/>
      <c r="G45" s="140"/>
      <c r="H45" s="138"/>
      <c r="I45" s="139"/>
      <c r="J45" s="140"/>
      <c r="K45" s="138"/>
      <c r="L45" s="139"/>
    </row>
    <row r="46" spans="2:12" ht="15.75">
      <c r="B46" s="141" t="s">
        <v>140</v>
      </c>
      <c r="C46" s="141"/>
      <c r="D46" s="142">
        <f>SUM(D44:D45)</f>
        <v>15</v>
      </c>
      <c r="E46" s="143">
        <f>SUM(E44:E45)</f>
        <v>15</v>
      </c>
      <c r="F46" s="144">
        <f>SUM(F44:F45)</f>
        <v>15</v>
      </c>
      <c r="G46" s="142">
        <f>SUM(G44:G45)</f>
        <v>0</v>
      </c>
      <c r="H46" s="143">
        <f>SUM(H44:H45)</f>
        <v>0</v>
      </c>
      <c r="I46" s="144">
        <f>SUM(I44:I45)</f>
        <v>0</v>
      </c>
      <c r="J46" s="142">
        <f>SUM(J44:J45)</f>
        <v>15</v>
      </c>
      <c r="K46" s="143">
        <f>SUM(K44:K45)</f>
        <v>15</v>
      </c>
      <c r="L46" s="145">
        <f>SUM(L44:L45)</f>
        <v>15</v>
      </c>
    </row>
  </sheetData>
  <sheetProtection selectLockedCells="1" selectUnlockedCells="1"/>
  <mergeCells count="71">
    <mergeCell ref="A1:K1"/>
    <mergeCell ref="A2:K2"/>
    <mergeCell ref="H3:I3"/>
    <mergeCell ref="J3:K3"/>
    <mergeCell ref="B5:C6"/>
    <mergeCell ref="D5:E6"/>
    <mergeCell ref="F5:G6"/>
    <mergeCell ref="H5:I6"/>
    <mergeCell ref="B7:C7"/>
    <mergeCell ref="D7:E7"/>
    <mergeCell ref="F7:G7"/>
    <mergeCell ref="H7:I7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6:I17"/>
    <mergeCell ref="B18:C18"/>
    <mergeCell ref="B19:C21"/>
    <mergeCell ref="D19:L19"/>
    <mergeCell ref="D20:F20"/>
    <mergeCell ref="G20:I20"/>
    <mergeCell ref="J20:L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9:C41"/>
    <mergeCell ref="D39:L39"/>
    <mergeCell ref="D40:F40"/>
    <mergeCell ref="G40:I40"/>
    <mergeCell ref="J40:L40"/>
    <mergeCell ref="B42:C42"/>
    <mergeCell ref="B43:C43"/>
    <mergeCell ref="B44:C44"/>
    <mergeCell ref="B45:C45"/>
    <mergeCell ref="B46:C46"/>
  </mergeCells>
  <printOptions/>
  <pageMargins left="0.7" right="0.7" top="0.75" bottom="0.75" header="0.5118055555555555" footer="0.5118055555555555"/>
  <pageSetup horizontalDpi="300" verticalDpi="3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8"/>
  <sheetViews>
    <sheetView workbookViewId="0" topLeftCell="A10">
      <selection activeCell="A2" sqref="A2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" t="s">
        <v>162</v>
      </c>
      <c r="B2" s="4"/>
      <c r="C2" s="4"/>
      <c r="D2" s="4"/>
      <c r="E2" s="4"/>
      <c r="F2" s="4"/>
      <c r="G2" s="4"/>
      <c r="H2" s="4"/>
    </row>
    <row r="4" spans="4:8" ht="15" customHeight="1">
      <c r="D4" s="146" t="s">
        <v>2</v>
      </c>
      <c r="G4" s="147" t="s">
        <v>163</v>
      </c>
      <c r="H4" s="147"/>
    </row>
    <row r="5" spans="1:8" ht="28.5" customHeight="1">
      <c r="A5" s="148" t="s">
        <v>110</v>
      </c>
      <c r="B5" s="149" t="s">
        <v>164</v>
      </c>
      <c r="C5" s="148" t="s">
        <v>165</v>
      </c>
      <c r="D5" s="148" t="s">
        <v>166</v>
      </c>
      <c r="E5" s="148" t="s">
        <v>148</v>
      </c>
      <c r="F5" s="150" t="s">
        <v>167</v>
      </c>
      <c r="G5" s="150"/>
      <c r="H5" s="150"/>
    </row>
    <row r="6" spans="1:8" ht="105.75">
      <c r="A6" s="148"/>
      <c r="B6" s="149"/>
      <c r="C6" s="149"/>
      <c r="D6" s="149"/>
      <c r="E6" s="149"/>
      <c r="F6" s="148" t="s">
        <v>168</v>
      </c>
      <c r="G6" s="148" t="s">
        <v>169</v>
      </c>
      <c r="H6" s="148" t="s">
        <v>170</v>
      </c>
    </row>
    <row r="7" spans="1:8" ht="15">
      <c r="A7" s="94"/>
      <c r="B7" s="94" t="s">
        <v>12</v>
      </c>
      <c r="C7" s="94" t="s">
        <v>13</v>
      </c>
      <c r="D7" s="94" t="s">
        <v>14</v>
      </c>
      <c r="E7" s="94" t="s">
        <v>15</v>
      </c>
      <c r="F7" s="94" t="s">
        <v>16</v>
      </c>
      <c r="G7" s="94" t="s">
        <v>17</v>
      </c>
      <c r="H7" s="94" t="s">
        <v>18</v>
      </c>
    </row>
    <row r="8" spans="1:8" s="154" customFormat="1" ht="15">
      <c r="A8" s="151">
        <v>1</v>
      </c>
      <c r="B8" s="152" t="s">
        <v>171</v>
      </c>
      <c r="C8" s="153">
        <f>SUM(C9+C29+C41)</f>
        <v>349826</v>
      </c>
      <c r="D8" s="153">
        <f>SUM(D9+D29+D41)</f>
        <v>409253</v>
      </c>
      <c r="E8" s="153">
        <f>SUM(E9+E29+E41)</f>
        <v>402687</v>
      </c>
      <c r="F8" s="153">
        <f>SUM(F9+F29+F41)</f>
        <v>303707</v>
      </c>
      <c r="G8" s="153">
        <f>SUM(G9+G29+G41)</f>
        <v>98980</v>
      </c>
      <c r="H8" s="153">
        <f>SUM(H9+H29+H41)</f>
        <v>0</v>
      </c>
    </row>
    <row r="9" spans="1:8" s="154" customFormat="1" ht="15">
      <c r="A9" s="151">
        <v>2</v>
      </c>
      <c r="B9" s="155" t="s">
        <v>21</v>
      </c>
      <c r="C9" s="153">
        <f>SUM(C10+C17)</f>
        <v>235783</v>
      </c>
      <c r="D9" s="153">
        <f>SUM(D10+D17)</f>
        <v>294516</v>
      </c>
      <c r="E9" s="153">
        <f>SUM(E10+E17)</f>
        <v>294591</v>
      </c>
      <c r="F9" s="153">
        <f>SUM(F10+F17)</f>
        <v>287548</v>
      </c>
      <c r="G9" s="153">
        <f>SUM(G10+G17)</f>
        <v>7043</v>
      </c>
      <c r="H9" s="153">
        <f>SUM(H10+H17)</f>
        <v>0</v>
      </c>
    </row>
    <row r="10" spans="1:8" s="159" customFormat="1" ht="15">
      <c r="A10" s="151">
        <v>3</v>
      </c>
      <c r="B10" s="156" t="s">
        <v>172</v>
      </c>
      <c r="C10" s="157">
        <f>SUM(C11:C16)</f>
        <v>182595</v>
      </c>
      <c r="D10" s="157">
        <f>SUM(D11:D16)</f>
        <v>205488</v>
      </c>
      <c r="E10" s="157">
        <f>SUM(E11:E16)</f>
        <v>205488</v>
      </c>
      <c r="F10" s="157">
        <f>SUM(F11:F16)</f>
        <v>205488</v>
      </c>
      <c r="G10" s="158"/>
      <c r="H10" s="158"/>
    </row>
    <row r="11" spans="1:8" ht="15">
      <c r="A11" s="151">
        <v>4</v>
      </c>
      <c r="B11" s="160" t="s">
        <v>173</v>
      </c>
      <c r="C11" s="161">
        <v>83652</v>
      </c>
      <c r="D11" s="161">
        <v>83652</v>
      </c>
      <c r="E11" s="161">
        <v>83652</v>
      </c>
      <c r="F11" s="161">
        <v>83652</v>
      </c>
      <c r="G11" s="97"/>
      <c r="H11" s="97"/>
    </row>
    <row r="12" spans="1:8" ht="15">
      <c r="A12" s="151">
        <v>5</v>
      </c>
      <c r="B12" s="160" t="s">
        <v>174</v>
      </c>
      <c r="C12" s="161">
        <v>55826</v>
      </c>
      <c r="D12" s="161">
        <v>55496</v>
      </c>
      <c r="E12" s="161">
        <v>55496</v>
      </c>
      <c r="F12" s="161">
        <v>55496</v>
      </c>
      <c r="G12" s="97"/>
      <c r="H12" s="97"/>
    </row>
    <row r="13" spans="1:8" ht="15">
      <c r="A13" s="151">
        <v>6</v>
      </c>
      <c r="B13" s="160" t="s">
        <v>175</v>
      </c>
      <c r="C13" s="161">
        <v>36091</v>
      </c>
      <c r="D13" s="161">
        <v>52208</v>
      </c>
      <c r="E13" s="161">
        <v>52208</v>
      </c>
      <c r="F13" s="161">
        <v>52208</v>
      </c>
      <c r="G13" s="97"/>
      <c r="H13" s="97"/>
    </row>
    <row r="14" spans="1:8" ht="15">
      <c r="A14" s="151">
        <v>7</v>
      </c>
      <c r="B14" s="160" t="s">
        <v>176</v>
      </c>
      <c r="C14" s="161">
        <v>4122</v>
      </c>
      <c r="D14" s="161">
        <v>4122</v>
      </c>
      <c r="E14" s="161">
        <v>4122</v>
      </c>
      <c r="F14" s="161">
        <v>4122</v>
      </c>
      <c r="G14" s="97"/>
      <c r="H14" s="97"/>
    </row>
    <row r="15" spans="1:8" ht="15">
      <c r="A15" s="151">
        <v>8</v>
      </c>
      <c r="B15" s="160" t="s">
        <v>177</v>
      </c>
      <c r="C15" s="161">
        <v>2904</v>
      </c>
      <c r="D15" s="161">
        <v>3817</v>
      </c>
      <c r="E15" s="161">
        <v>3817</v>
      </c>
      <c r="F15" s="161">
        <v>3817</v>
      </c>
      <c r="G15" s="97"/>
      <c r="H15" s="97"/>
    </row>
    <row r="16" spans="1:8" ht="15">
      <c r="A16" s="151">
        <v>9</v>
      </c>
      <c r="B16" s="160" t="s">
        <v>178</v>
      </c>
      <c r="C16" s="97">
        <v>0</v>
      </c>
      <c r="D16" s="161">
        <v>6193</v>
      </c>
      <c r="E16" s="161">
        <v>6193</v>
      </c>
      <c r="F16" s="161">
        <v>6193</v>
      </c>
      <c r="G16" s="97"/>
      <c r="H16" s="97"/>
    </row>
    <row r="17" spans="1:8" s="159" customFormat="1" ht="15">
      <c r="A17" s="151">
        <v>10</v>
      </c>
      <c r="B17" s="156" t="s">
        <v>179</v>
      </c>
      <c r="C17" s="157">
        <f>SUM(C18:C27)</f>
        <v>53188</v>
      </c>
      <c r="D17" s="157">
        <f>SUM(D18:D27)</f>
        <v>89028</v>
      </c>
      <c r="E17" s="157">
        <f>SUM(E18:E28)</f>
        <v>89103</v>
      </c>
      <c r="F17" s="157">
        <f>SUM(F18:F28)</f>
        <v>82060</v>
      </c>
      <c r="G17" s="157">
        <f>SUM(G18:G28)</f>
        <v>7043</v>
      </c>
      <c r="H17" s="157">
        <f>SUM(H18:H28)</f>
        <v>0</v>
      </c>
    </row>
    <row r="18" spans="1:8" ht="15">
      <c r="A18" s="151">
        <v>11</v>
      </c>
      <c r="B18" s="160" t="s">
        <v>180</v>
      </c>
      <c r="C18" s="161">
        <v>5160</v>
      </c>
      <c r="D18" s="161">
        <v>6474</v>
      </c>
      <c r="E18" s="161">
        <v>7008</v>
      </c>
      <c r="F18" s="161">
        <v>7008</v>
      </c>
      <c r="G18" s="97"/>
      <c r="H18" s="97"/>
    </row>
    <row r="19" spans="1:8" ht="15">
      <c r="A19" s="151">
        <v>12</v>
      </c>
      <c r="B19" s="160" t="s">
        <v>181</v>
      </c>
      <c r="C19" s="161">
        <v>13395</v>
      </c>
      <c r="D19" s="161">
        <v>16654</v>
      </c>
      <c r="E19" s="161">
        <v>17762</v>
      </c>
      <c r="F19" s="161">
        <v>17762</v>
      </c>
      <c r="G19" s="97"/>
      <c r="H19" s="97"/>
    </row>
    <row r="20" spans="1:8" ht="15">
      <c r="A20" s="151">
        <v>13</v>
      </c>
      <c r="B20" s="160" t="s">
        <v>182</v>
      </c>
      <c r="C20" s="161">
        <v>4499</v>
      </c>
      <c r="D20" s="161">
        <v>5689</v>
      </c>
      <c r="E20" s="161">
        <v>5884</v>
      </c>
      <c r="F20" s="161">
        <v>5884</v>
      </c>
      <c r="G20" s="97"/>
      <c r="H20" s="97"/>
    </row>
    <row r="21" spans="1:8" ht="15">
      <c r="A21" s="151">
        <v>14</v>
      </c>
      <c r="B21" s="160" t="s">
        <v>183</v>
      </c>
      <c r="C21" s="161">
        <v>2065</v>
      </c>
      <c r="D21" s="161">
        <v>2065</v>
      </c>
      <c r="E21" s="161">
        <v>2030</v>
      </c>
      <c r="F21" s="161">
        <v>2030</v>
      </c>
      <c r="G21" s="97"/>
      <c r="H21" s="97"/>
    </row>
    <row r="22" spans="1:8" ht="15">
      <c r="A22" s="151">
        <v>15</v>
      </c>
      <c r="B22" s="160" t="s">
        <v>184</v>
      </c>
      <c r="C22" s="97">
        <v>800</v>
      </c>
      <c r="D22" s="161">
        <v>1173</v>
      </c>
      <c r="E22" s="97">
        <v>834</v>
      </c>
      <c r="F22" s="97"/>
      <c r="G22" s="97">
        <v>834</v>
      </c>
      <c r="H22" s="97"/>
    </row>
    <row r="23" spans="1:8" ht="15">
      <c r="A23" s="151">
        <v>16</v>
      </c>
      <c r="B23" s="160" t="s">
        <v>185</v>
      </c>
      <c r="C23" s="161">
        <v>4418</v>
      </c>
      <c r="D23" s="161">
        <v>4418</v>
      </c>
      <c r="E23" s="161">
        <v>3997</v>
      </c>
      <c r="F23" s="97"/>
      <c r="G23" s="161">
        <v>3997</v>
      </c>
      <c r="H23" s="97"/>
    </row>
    <row r="24" spans="1:8" ht="15">
      <c r="A24" s="151">
        <v>17</v>
      </c>
      <c r="B24" s="160" t="s">
        <v>186</v>
      </c>
      <c r="C24" s="161">
        <v>21931</v>
      </c>
      <c r="D24" s="161">
        <v>47811</v>
      </c>
      <c r="E24" s="161">
        <v>47752</v>
      </c>
      <c r="F24" s="161">
        <v>47752</v>
      </c>
      <c r="G24" s="97"/>
      <c r="H24" s="97"/>
    </row>
    <row r="25" spans="1:8" ht="15">
      <c r="A25" s="151">
        <v>18</v>
      </c>
      <c r="B25" s="160" t="s">
        <v>187</v>
      </c>
      <c r="C25" s="97">
        <v>920</v>
      </c>
      <c r="D25" s="97">
        <v>920</v>
      </c>
      <c r="E25" s="97">
        <v>0</v>
      </c>
      <c r="F25" s="97"/>
      <c r="G25" s="97"/>
      <c r="H25" s="97"/>
    </row>
    <row r="26" spans="1:8" ht="15">
      <c r="A26" s="151">
        <v>19</v>
      </c>
      <c r="B26" s="160" t="s">
        <v>188</v>
      </c>
      <c r="C26" s="97">
        <v>0</v>
      </c>
      <c r="D26" s="161">
        <v>1624</v>
      </c>
      <c r="E26" s="161">
        <v>1624</v>
      </c>
      <c r="F26" s="161">
        <v>1624</v>
      </c>
      <c r="G26" s="97"/>
      <c r="H26" s="97"/>
    </row>
    <row r="27" spans="1:8" ht="15">
      <c r="A27" s="151">
        <v>20</v>
      </c>
      <c r="B27" s="160" t="s">
        <v>189</v>
      </c>
      <c r="C27" s="97">
        <v>0</v>
      </c>
      <c r="D27" s="161">
        <v>2200</v>
      </c>
      <c r="E27" s="161">
        <v>2200</v>
      </c>
      <c r="F27" s="97"/>
      <c r="G27" s="161">
        <v>2200</v>
      </c>
      <c r="H27" s="97"/>
    </row>
    <row r="28" spans="1:8" ht="15">
      <c r="A28" s="151">
        <v>21</v>
      </c>
      <c r="B28" s="160" t="s">
        <v>190</v>
      </c>
      <c r="C28" s="97">
        <v>0</v>
      </c>
      <c r="D28" s="161">
        <v>0</v>
      </c>
      <c r="E28" s="161">
        <v>12</v>
      </c>
      <c r="F28" s="97"/>
      <c r="G28" s="161">
        <v>12</v>
      </c>
      <c r="H28" s="97"/>
    </row>
    <row r="29" spans="1:8" ht="15">
      <c r="A29" s="151">
        <v>22</v>
      </c>
      <c r="B29" s="155" t="s">
        <v>191</v>
      </c>
      <c r="C29" s="153">
        <f>SUM(C30+C32+C34+C36+C39)</f>
        <v>98390</v>
      </c>
      <c r="D29" s="153">
        <f>SUM(D30+D32+D34+D36+D39)</f>
        <v>98390</v>
      </c>
      <c r="E29" s="153">
        <f>SUM(E30+E32+E34+E36+E39)</f>
        <v>95273</v>
      </c>
      <c r="F29" s="153">
        <f>SUM(F30+F32+F34+F36+F39)</f>
        <v>13518</v>
      </c>
      <c r="G29" s="153">
        <f>SUM(G30+G32+G34+G36+G39)</f>
        <v>81755</v>
      </c>
      <c r="H29" s="153">
        <f>SUM(H30+H32+H34+H36+H39)</f>
        <v>0</v>
      </c>
    </row>
    <row r="30" spans="1:8" ht="15">
      <c r="A30" s="151">
        <v>23</v>
      </c>
      <c r="B30" s="156" t="s">
        <v>192</v>
      </c>
      <c r="C30" s="157">
        <f>SUM(C31)</f>
        <v>10000</v>
      </c>
      <c r="D30" s="157">
        <f>SUM(D31)</f>
        <v>10000</v>
      </c>
      <c r="E30" s="157">
        <f>SUM(E31)</f>
        <v>9488</v>
      </c>
      <c r="F30" s="157">
        <f>SUM(F31)</f>
        <v>0</v>
      </c>
      <c r="G30" s="157">
        <f>SUM(G31)</f>
        <v>9488</v>
      </c>
      <c r="H30" s="157">
        <f>SUM(H31)</f>
        <v>0</v>
      </c>
    </row>
    <row r="31" spans="1:8" ht="15">
      <c r="A31" s="151">
        <v>24</v>
      </c>
      <c r="B31" s="160" t="s">
        <v>193</v>
      </c>
      <c r="C31" s="161">
        <v>10000</v>
      </c>
      <c r="D31" s="161">
        <v>10000</v>
      </c>
      <c r="E31" s="161">
        <v>9488</v>
      </c>
      <c r="F31" s="97"/>
      <c r="G31" s="161">
        <v>9488</v>
      </c>
      <c r="H31" s="97"/>
    </row>
    <row r="32" spans="1:8" ht="15">
      <c r="A32" s="151">
        <v>25</v>
      </c>
      <c r="B32" s="156" t="s">
        <v>194</v>
      </c>
      <c r="C32" s="157">
        <f>SUM(C33)</f>
        <v>75150</v>
      </c>
      <c r="D32" s="157">
        <f>SUM(D33)</f>
        <v>75150</v>
      </c>
      <c r="E32" s="157">
        <f>SUM(E33)</f>
        <v>72208</v>
      </c>
      <c r="F32" s="157">
        <f>SUM(F33)</f>
        <v>0</v>
      </c>
      <c r="G32" s="157">
        <f>SUM(G33)</f>
        <v>72208</v>
      </c>
      <c r="H32" s="157">
        <f>SUM(H33)</f>
        <v>0</v>
      </c>
    </row>
    <row r="33" spans="1:8" ht="15">
      <c r="A33" s="151">
        <v>26</v>
      </c>
      <c r="B33" s="160" t="s">
        <v>195</v>
      </c>
      <c r="C33" s="161">
        <v>75150</v>
      </c>
      <c r="D33" s="161">
        <v>75150</v>
      </c>
      <c r="E33" s="161">
        <v>72208</v>
      </c>
      <c r="F33" s="97"/>
      <c r="G33" s="161">
        <v>72208</v>
      </c>
      <c r="H33" s="97"/>
    </row>
    <row r="34" spans="1:8" ht="15">
      <c r="A34" s="151">
        <v>27</v>
      </c>
      <c r="B34" s="156" t="s">
        <v>196</v>
      </c>
      <c r="C34" s="157">
        <f>SUM(C35)</f>
        <v>12000</v>
      </c>
      <c r="D34" s="157">
        <f>SUM(D35)</f>
        <v>12000</v>
      </c>
      <c r="E34" s="157">
        <f>SUM(E35)</f>
        <v>12561</v>
      </c>
      <c r="F34" s="157">
        <f>SUM(F35)</f>
        <v>12561</v>
      </c>
      <c r="G34" s="157">
        <f>SUM(G35)</f>
        <v>0</v>
      </c>
      <c r="H34" s="157">
        <f>SUM(H35)</f>
        <v>0</v>
      </c>
    </row>
    <row r="35" spans="1:8" ht="15">
      <c r="A35" s="151">
        <v>28</v>
      </c>
      <c r="B35" s="160" t="s">
        <v>197</v>
      </c>
      <c r="C35" s="161">
        <v>12000</v>
      </c>
      <c r="D35" s="161">
        <v>12000</v>
      </c>
      <c r="E35" s="161">
        <v>12561</v>
      </c>
      <c r="F35" s="161">
        <v>12561</v>
      </c>
      <c r="G35" s="97"/>
      <c r="H35" s="97"/>
    </row>
    <row r="36" spans="1:8" ht="15">
      <c r="A36" s="151">
        <v>29</v>
      </c>
      <c r="B36" s="156" t="s">
        <v>198</v>
      </c>
      <c r="C36" s="158">
        <f>SUM(C37:C38)</f>
        <v>240</v>
      </c>
      <c r="D36" s="158">
        <f>SUM(D37:D38)</f>
        <v>240</v>
      </c>
      <c r="E36" s="158">
        <f>SUM(E37:E38)</f>
        <v>76</v>
      </c>
      <c r="F36" s="158">
        <f>SUM(F37:F38)</f>
        <v>17</v>
      </c>
      <c r="G36" s="158">
        <f>SUM(G37:G38)</f>
        <v>59</v>
      </c>
      <c r="H36" s="158">
        <f>SUM(H37:H38)</f>
        <v>0</v>
      </c>
    </row>
    <row r="37" spans="1:8" ht="15">
      <c r="A37" s="151">
        <v>30</v>
      </c>
      <c r="B37" s="160" t="s">
        <v>199</v>
      </c>
      <c r="C37" s="97">
        <v>40</v>
      </c>
      <c r="D37" s="97">
        <v>40</v>
      </c>
      <c r="E37" s="97">
        <v>59</v>
      </c>
      <c r="F37" s="97"/>
      <c r="G37" s="97">
        <v>59</v>
      </c>
      <c r="H37" s="97"/>
    </row>
    <row r="38" spans="1:8" ht="15">
      <c r="A38" s="151">
        <v>31</v>
      </c>
      <c r="B38" s="160" t="s">
        <v>200</v>
      </c>
      <c r="C38" s="97">
        <v>200</v>
      </c>
      <c r="D38" s="97">
        <v>200</v>
      </c>
      <c r="E38" s="97">
        <v>17</v>
      </c>
      <c r="F38" s="97">
        <v>17</v>
      </c>
      <c r="G38" s="97"/>
      <c r="H38" s="97"/>
    </row>
    <row r="39" spans="1:8" ht="15">
      <c r="A39" s="151">
        <v>32</v>
      </c>
      <c r="B39" s="156" t="s">
        <v>201</v>
      </c>
      <c r="C39" s="157">
        <f>SUM(C40)</f>
        <v>1000</v>
      </c>
      <c r="D39" s="157">
        <f>SUM(D40)</f>
        <v>1000</v>
      </c>
      <c r="E39" s="157">
        <f>SUM(E40)</f>
        <v>940</v>
      </c>
      <c r="F39" s="157">
        <f>SUM(F40)</f>
        <v>940</v>
      </c>
      <c r="G39" s="157">
        <f>SUM(G40)</f>
        <v>0</v>
      </c>
      <c r="H39" s="157">
        <f>SUM(H40)</f>
        <v>0</v>
      </c>
    </row>
    <row r="40" spans="1:8" ht="15">
      <c r="A40" s="151">
        <v>33</v>
      </c>
      <c r="B40" s="160" t="s">
        <v>202</v>
      </c>
      <c r="C40" s="161">
        <v>1000</v>
      </c>
      <c r="D40" s="161">
        <v>1000</v>
      </c>
      <c r="E40" s="97">
        <v>940</v>
      </c>
      <c r="F40" s="97">
        <v>940</v>
      </c>
      <c r="G40" s="97"/>
      <c r="H40" s="97"/>
    </row>
    <row r="41" spans="1:8" ht="15">
      <c r="A41" s="151">
        <v>34</v>
      </c>
      <c r="B41" s="155" t="s">
        <v>203</v>
      </c>
      <c r="C41" s="152">
        <f>SUM(C42:C49)</f>
        <v>15653</v>
      </c>
      <c r="D41" s="152">
        <f>SUM(D42:D49)</f>
        <v>16347</v>
      </c>
      <c r="E41" s="152">
        <f>SUM(E42:E49)</f>
        <v>12823</v>
      </c>
      <c r="F41" s="152">
        <f>SUM(F42:F49)</f>
        <v>2641</v>
      </c>
      <c r="G41" s="152">
        <f>SUM(G42:G49)</f>
        <v>10182</v>
      </c>
      <c r="H41" s="152">
        <f>SUM(H42:H49)</f>
        <v>0</v>
      </c>
    </row>
    <row r="42" spans="1:8" ht="15">
      <c r="A42" s="151">
        <v>35</v>
      </c>
      <c r="B42" s="156" t="s">
        <v>204</v>
      </c>
      <c r="C42" s="158">
        <v>0</v>
      </c>
      <c r="D42" s="158">
        <v>37</v>
      </c>
      <c r="E42" s="158">
        <v>37</v>
      </c>
      <c r="F42" s="158"/>
      <c r="G42" s="158">
        <v>37</v>
      </c>
      <c r="H42" s="158"/>
    </row>
    <row r="43" spans="1:8" ht="15">
      <c r="A43" s="151">
        <v>36</v>
      </c>
      <c r="B43" s="156" t="s">
        <v>205</v>
      </c>
      <c r="C43" s="157">
        <v>8388</v>
      </c>
      <c r="D43" s="157">
        <v>8388</v>
      </c>
      <c r="E43" s="157">
        <v>6659</v>
      </c>
      <c r="F43" s="158"/>
      <c r="G43" s="157">
        <v>6659</v>
      </c>
      <c r="H43" s="158"/>
    </row>
    <row r="44" spans="1:8" ht="15">
      <c r="A44" s="151">
        <v>37</v>
      </c>
      <c r="B44" s="156" t="s">
        <v>206</v>
      </c>
      <c r="C44" s="158">
        <v>184</v>
      </c>
      <c r="D44" s="158">
        <v>244</v>
      </c>
      <c r="E44" s="158">
        <v>244</v>
      </c>
      <c r="F44" s="158"/>
      <c r="G44" s="158">
        <v>244</v>
      </c>
      <c r="H44" s="158"/>
    </row>
    <row r="45" spans="1:8" ht="15">
      <c r="A45" s="151">
        <v>38</v>
      </c>
      <c r="B45" s="156" t="s">
        <v>207</v>
      </c>
      <c r="C45" s="157">
        <v>3414</v>
      </c>
      <c r="D45" s="157">
        <v>3713</v>
      </c>
      <c r="E45" s="157">
        <v>2599</v>
      </c>
      <c r="F45" s="157">
        <v>2599</v>
      </c>
      <c r="G45" s="158"/>
      <c r="H45" s="158"/>
    </row>
    <row r="46" spans="1:8" ht="15">
      <c r="A46" s="151">
        <v>39</v>
      </c>
      <c r="B46" s="156" t="s">
        <v>208</v>
      </c>
      <c r="C46" s="157">
        <v>1401</v>
      </c>
      <c r="D46" s="157">
        <v>1401</v>
      </c>
      <c r="E46" s="158">
        <v>966</v>
      </c>
      <c r="F46" s="158"/>
      <c r="G46" s="158">
        <v>966</v>
      </c>
      <c r="H46" s="158"/>
    </row>
    <row r="47" spans="1:8" ht="15">
      <c r="A47" s="151">
        <v>40</v>
      </c>
      <c r="B47" s="156" t="s">
        <v>209</v>
      </c>
      <c r="C47" s="158">
        <v>344</v>
      </c>
      <c r="D47" s="158">
        <v>344</v>
      </c>
      <c r="E47" s="158">
        <v>101</v>
      </c>
      <c r="F47" s="158"/>
      <c r="G47" s="158">
        <v>101</v>
      </c>
      <c r="H47" s="158"/>
    </row>
    <row r="48" spans="1:8" ht="15">
      <c r="A48" s="151">
        <v>41</v>
      </c>
      <c r="B48" s="156" t="s">
        <v>210</v>
      </c>
      <c r="C48" s="157">
        <v>1645</v>
      </c>
      <c r="D48" s="158">
        <v>45</v>
      </c>
      <c r="E48" s="158">
        <v>42</v>
      </c>
      <c r="F48" s="158">
        <v>42</v>
      </c>
      <c r="G48" s="158"/>
      <c r="H48" s="158"/>
    </row>
    <row r="49" spans="1:8" ht="15">
      <c r="A49" s="151">
        <v>42</v>
      </c>
      <c r="B49" s="156" t="s">
        <v>211</v>
      </c>
      <c r="C49" s="158">
        <v>277</v>
      </c>
      <c r="D49" s="157">
        <v>2175</v>
      </c>
      <c r="E49" s="157">
        <v>2175</v>
      </c>
      <c r="F49" s="158"/>
      <c r="G49" s="157">
        <v>2175</v>
      </c>
      <c r="H49" s="158"/>
    </row>
    <row r="50" spans="1:8" ht="15">
      <c r="A50" s="151">
        <v>43</v>
      </c>
      <c r="B50" s="152" t="s">
        <v>212</v>
      </c>
      <c r="C50" s="153">
        <f>SUM(C51+C52+C61)</f>
        <v>67947</v>
      </c>
      <c r="D50" s="153">
        <f>SUM(D51+D52+D61)</f>
        <v>114787</v>
      </c>
      <c r="E50" s="153">
        <f>SUM(E51+E52+E61)</f>
        <v>74659</v>
      </c>
      <c r="F50" s="153">
        <f>SUM(F51+F52+F61)</f>
        <v>7068</v>
      </c>
      <c r="G50" s="153">
        <f>SUM(G51+G52+G61)</f>
        <v>67591</v>
      </c>
      <c r="H50" s="153">
        <f>SUM(H51+H52+H61)</f>
        <v>0</v>
      </c>
    </row>
    <row r="51" spans="1:8" ht="15">
      <c r="A51" s="151">
        <v>44</v>
      </c>
      <c r="B51" s="155" t="s">
        <v>213</v>
      </c>
      <c r="C51" s="152">
        <v>0</v>
      </c>
      <c r="D51" s="153">
        <v>2518</v>
      </c>
      <c r="E51" s="153">
        <v>2518</v>
      </c>
      <c r="F51" s="153">
        <v>2518</v>
      </c>
      <c r="G51" s="152">
        <v>0</v>
      </c>
      <c r="H51" s="152">
        <v>0</v>
      </c>
    </row>
    <row r="52" spans="1:8" ht="15">
      <c r="A52" s="151">
        <v>45</v>
      </c>
      <c r="B52" s="155" t="s">
        <v>214</v>
      </c>
      <c r="C52" s="153">
        <f>SUM(C53+C59+C61)</f>
        <v>67947</v>
      </c>
      <c r="D52" s="153">
        <f>SUM(D53+D59+D61)</f>
        <v>112269</v>
      </c>
      <c r="E52" s="153">
        <f>SUM(E53+E59+E61)</f>
        <v>72141</v>
      </c>
      <c r="F52" s="153">
        <f>SUM(F53+F59+F61)</f>
        <v>4550</v>
      </c>
      <c r="G52" s="153">
        <f>SUM(G53+G59+G61)</f>
        <v>67591</v>
      </c>
      <c r="H52" s="153">
        <f>SUM(H53+H59+H61)</f>
        <v>0</v>
      </c>
    </row>
    <row r="53" spans="1:8" ht="15">
      <c r="A53" s="151">
        <v>46</v>
      </c>
      <c r="B53" s="156" t="s">
        <v>215</v>
      </c>
      <c r="C53" s="157">
        <f>SUM(C54:C58)</f>
        <v>67947</v>
      </c>
      <c r="D53" s="157">
        <f>SUM(D54:D58)</f>
        <v>107719</v>
      </c>
      <c r="E53" s="157">
        <f>SUM(E54:E58)</f>
        <v>67591</v>
      </c>
      <c r="F53" s="157">
        <f>SUM(F54:F58)</f>
        <v>0</v>
      </c>
      <c r="G53" s="157">
        <f>SUM(G54:G58)</f>
        <v>67591</v>
      </c>
      <c r="H53" s="157">
        <f>SUM(H54:H58)</f>
        <v>0</v>
      </c>
    </row>
    <row r="54" spans="1:8" ht="15">
      <c r="A54" s="151">
        <v>47</v>
      </c>
      <c r="B54" s="160" t="s">
        <v>216</v>
      </c>
      <c r="C54" s="161">
        <v>24803</v>
      </c>
      <c r="D54" s="161">
        <v>24803</v>
      </c>
      <c r="E54" s="161">
        <v>22760</v>
      </c>
      <c r="F54" s="97"/>
      <c r="G54" s="161">
        <v>22760</v>
      </c>
      <c r="H54" s="97"/>
    </row>
    <row r="55" spans="1:8" ht="15">
      <c r="A55" s="151">
        <v>48</v>
      </c>
      <c r="B55" s="160" t="s">
        <v>217</v>
      </c>
      <c r="C55" s="161">
        <v>10000</v>
      </c>
      <c r="D55" s="161">
        <v>10000</v>
      </c>
      <c r="E55" s="161">
        <v>10000</v>
      </c>
      <c r="F55" s="97"/>
      <c r="G55" s="161">
        <v>10000</v>
      </c>
      <c r="H55" s="97"/>
    </row>
    <row r="56" spans="1:8" ht="15">
      <c r="A56" s="151">
        <v>49</v>
      </c>
      <c r="B56" s="160" t="s">
        <v>187</v>
      </c>
      <c r="C56" s="161">
        <v>33144</v>
      </c>
      <c r="D56" s="161">
        <v>33144</v>
      </c>
      <c r="E56" s="161">
        <v>1055</v>
      </c>
      <c r="F56" s="97"/>
      <c r="G56" s="161">
        <v>1055</v>
      </c>
      <c r="H56" s="97"/>
    </row>
    <row r="57" spans="1:8" ht="15">
      <c r="A57" s="151">
        <v>50</v>
      </c>
      <c r="B57" s="160" t="s">
        <v>218</v>
      </c>
      <c r="C57" s="97">
        <v>0</v>
      </c>
      <c r="D57" s="161">
        <v>27780</v>
      </c>
      <c r="E57" s="161">
        <v>27780</v>
      </c>
      <c r="F57" s="97"/>
      <c r="G57" s="161">
        <v>27780</v>
      </c>
      <c r="H57" s="97"/>
    </row>
    <row r="58" spans="1:8" ht="15">
      <c r="A58" s="151">
        <v>51</v>
      </c>
      <c r="B58" s="160" t="s">
        <v>219</v>
      </c>
      <c r="C58" s="97">
        <v>0</v>
      </c>
      <c r="D58" s="161">
        <v>11992</v>
      </c>
      <c r="E58" s="161">
        <v>5996</v>
      </c>
      <c r="F58" s="97"/>
      <c r="G58" s="161">
        <v>5996</v>
      </c>
      <c r="H58" s="97"/>
    </row>
    <row r="59" spans="1:8" ht="15">
      <c r="A59" s="151">
        <v>52</v>
      </c>
      <c r="B59" s="156" t="s">
        <v>220</v>
      </c>
      <c r="C59" s="158">
        <f>SUM(C60)</f>
        <v>0</v>
      </c>
      <c r="D59" s="158">
        <f>SUM(D60)</f>
        <v>4550</v>
      </c>
      <c r="E59" s="158">
        <f>SUM(E60)</f>
        <v>4550</v>
      </c>
      <c r="F59" s="158">
        <f>SUM(F60)</f>
        <v>4550</v>
      </c>
      <c r="G59" s="158">
        <f>SUM(G60)</f>
        <v>0</v>
      </c>
      <c r="H59" s="158">
        <f>SUM(H60)</f>
        <v>0</v>
      </c>
    </row>
    <row r="60" spans="1:8" ht="15">
      <c r="A60" s="151">
        <v>53</v>
      </c>
      <c r="B60" s="160" t="s">
        <v>221</v>
      </c>
      <c r="C60" s="97">
        <v>0</v>
      </c>
      <c r="D60" s="161">
        <v>4550</v>
      </c>
      <c r="E60" s="161">
        <v>4550</v>
      </c>
      <c r="F60" s="161">
        <v>4550</v>
      </c>
      <c r="G60" s="97"/>
      <c r="H60" s="97"/>
    </row>
    <row r="61" spans="1:8" ht="15">
      <c r="A61" s="151">
        <v>54</v>
      </c>
      <c r="B61" s="155" t="s">
        <v>222</v>
      </c>
      <c r="C61" s="152">
        <v>0</v>
      </c>
      <c r="D61" s="152">
        <v>0</v>
      </c>
      <c r="E61" s="152">
        <v>0</v>
      </c>
      <c r="F61" s="152">
        <v>0</v>
      </c>
      <c r="G61" s="152">
        <v>0</v>
      </c>
      <c r="H61" s="152">
        <v>0</v>
      </c>
    </row>
    <row r="62" spans="1:8" ht="15">
      <c r="A62" s="151">
        <v>55</v>
      </c>
      <c r="B62" s="152" t="s">
        <v>223</v>
      </c>
      <c r="C62" s="153">
        <f>SUM(C8+C50)</f>
        <v>417773</v>
      </c>
      <c r="D62" s="153">
        <f>SUM(D8+D50)</f>
        <v>524040</v>
      </c>
      <c r="E62" s="153">
        <f>SUM(E8+E50)</f>
        <v>477346</v>
      </c>
      <c r="F62" s="153">
        <f>SUM(F8+F50)</f>
        <v>310775</v>
      </c>
      <c r="G62" s="153">
        <f>SUM(G8+G50)</f>
        <v>166571</v>
      </c>
      <c r="H62" s="153">
        <f>SUM(H8+H50)</f>
        <v>0</v>
      </c>
    </row>
    <row r="63" spans="1:8" ht="15">
      <c r="A63" s="151">
        <v>56</v>
      </c>
      <c r="B63" s="155" t="s">
        <v>224</v>
      </c>
      <c r="C63" s="152">
        <f>SUM(C64:C66)</f>
        <v>74410</v>
      </c>
      <c r="D63" s="152">
        <f>SUM(D64:D66)</f>
        <v>115107</v>
      </c>
      <c r="E63" s="152">
        <f>SUM(E64:E66)</f>
        <v>115107</v>
      </c>
      <c r="F63" s="152">
        <f>SUM(F64:F66)</f>
        <v>86212</v>
      </c>
      <c r="G63" s="152">
        <f>SUM(G64:G66)</f>
        <v>28895</v>
      </c>
      <c r="H63" s="152">
        <f>SUM(H64:H66)</f>
        <v>0</v>
      </c>
    </row>
    <row r="64" spans="1:8" ht="15">
      <c r="A64" s="151">
        <v>57</v>
      </c>
      <c r="B64" s="155" t="s">
        <v>225</v>
      </c>
      <c r="C64" s="152">
        <v>0</v>
      </c>
      <c r="D64" s="153">
        <v>28895</v>
      </c>
      <c r="E64" s="153">
        <v>28895</v>
      </c>
      <c r="F64" s="152"/>
      <c r="G64" s="153">
        <v>28895</v>
      </c>
      <c r="H64" s="152"/>
    </row>
    <row r="65" spans="1:8" ht="15">
      <c r="A65" s="151">
        <v>58</v>
      </c>
      <c r="B65" s="155" t="s">
        <v>226</v>
      </c>
      <c r="C65" s="153">
        <v>74410</v>
      </c>
      <c r="D65" s="153">
        <v>79522</v>
      </c>
      <c r="E65" s="153">
        <v>79522</v>
      </c>
      <c r="F65" s="153">
        <v>79522</v>
      </c>
      <c r="G65" s="152"/>
      <c r="H65" s="152"/>
    </row>
    <row r="66" spans="1:8" ht="15">
      <c r="A66" s="151">
        <v>59</v>
      </c>
      <c r="B66" s="155" t="s">
        <v>227</v>
      </c>
      <c r="C66" s="152">
        <v>0</v>
      </c>
      <c r="D66" s="153">
        <v>6690</v>
      </c>
      <c r="E66" s="153">
        <v>6690</v>
      </c>
      <c r="F66" s="153">
        <v>6690</v>
      </c>
      <c r="G66" s="152"/>
      <c r="H66" s="152"/>
    </row>
    <row r="67" spans="1:8" ht="15">
      <c r="A67" s="151">
        <v>60</v>
      </c>
      <c r="B67" s="152" t="s">
        <v>228</v>
      </c>
      <c r="C67" s="152">
        <f>SUM(C63)</f>
        <v>74410</v>
      </c>
      <c r="D67" s="152">
        <f>SUM(D63)</f>
        <v>115107</v>
      </c>
      <c r="E67" s="152">
        <f>SUM(E63)</f>
        <v>115107</v>
      </c>
      <c r="F67" s="152">
        <f>SUM(F63)</f>
        <v>86212</v>
      </c>
      <c r="G67" s="152">
        <f>SUM(G63)</f>
        <v>28895</v>
      </c>
      <c r="H67" s="152">
        <f>SUM(H63)</f>
        <v>0</v>
      </c>
    </row>
    <row r="68" spans="1:8" ht="15">
      <c r="A68" s="151">
        <v>61</v>
      </c>
      <c r="B68" s="152" t="s">
        <v>229</v>
      </c>
      <c r="C68" s="153">
        <f>SUM(C62+C67)</f>
        <v>492183</v>
      </c>
      <c r="D68" s="153">
        <f>SUM(D62+D67)</f>
        <v>639147</v>
      </c>
      <c r="E68" s="153">
        <f>SUM(E62+E67)</f>
        <v>592453</v>
      </c>
      <c r="F68" s="153">
        <f>SUM(F62+F67)</f>
        <v>396987</v>
      </c>
      <c r="G68" s="153">
        <f>SUM(G62+G67)</f>
        <v>195466</v>
      </c>
      <c r="H68" s="153">
        <f>SUM(H62+H67)</f>
        <v>0</v>
      </c>
    </row>
  </sheetData>
  <sheetProtection selectLockedCells="1" selectUnlockedCells="1"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4">
    <cfRule type="expression" priority="1" dxfId="0" stopIfTrue="1">
      <formula>LARGE(($A$8:$A$24),MIN(10,COUNT($A$8:$A$24)))&lt;=#REF!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37">
      <selection activeCell="E56" sqref="E56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" t="s">
        <v>230</v>
      </c>
      <c r="B2" s="4"/>
      <c r="C2" s="4"/>
      <c r="D2" s="4"/>
      <c r="E2" s="4"/>
      <c r="F2" s="4"/>
      <c r="G2" s="4"/>
      <c r="H2" s="4"/>
    </row>
    <row r="4" spans="4:8" ht="15" customHeight="1">
      <c r="D4" s="146" t="s">
        <v>2</v>
      </c>
      <c r="G4" s="147" t="s">
        <v>231</v>
      </c>
      <c r="H4" s="147"/>
    </row>
    <row r="5" spans="1:8" ht="28.5" customHeight="1">
      <c r="A5" s="148" t="s">
        <v>110</v>
      </c>
      <c r="B5" s="149" t="s">
        <v>164</v>
      </c>
      <c r="C5" s="148" t="s">
        <v>165</v>
      </c>
      <c r="D5" s="148" t="s">
        <v>166</v>
      </c>
      <c r="E5" s="148" t="s">
        <v>148</v>
      </c>
      <c r="F5" s="150" t="s">
        <v>167</v>
      </c>
      <c r="G5" s="150"/>
      <c r="H5" s="150"/>
    </row>
    <row r="6" spans="1:8" ht="105.75">
      <c r="A6" s="148"/>
      <c r="B6" s="149"/>
      <c r="C6" s="149"/>
      <c r="D6" s="149"/>
      <c r="E6" s="149"/>
      <c r="F6" s="148" t="s">
        <v>168</v>
      </c>
      <c r="G6" s="148" t="s">
        <v>169</v>
      </c>
      <c r="H6" s="148" t="s">
        <v>170</v>
      </c>
    </row>
    <row r="7" spans="1:8" ht="15">
      <c r="A7" s="94"/>
      <c r="B7" s="94" t="s">
        <v>12</v>
      </c>
      <c r="C7" s="94" t="s">
        <v>13</v>
      </c>
      <c r="D7" s="94" t="s">
        <v>14</v>
      </c>
      <c r="E7" s="94" t="s">
        <v>15</v>
      </c>
      <c r="F7" s="94" t="s">
        <v>16</v>
      </c>
      <c r="G7" s="94" t="s">
        <v>17</v>
      </c>
      <c r="H7" s="94" t="s">
        <v>18</v>
      </c>
    </row>
    <row r="8" spans="1:8" s="154" customFormat="1" ht="15">
      <c r="A8" s="151">
        <v>1</v>
      </c>
      <c r="B8" s="152" t="s">
        <v>171</v>
      </c>
      <c r="C8" s="153">
        <f>SUM(C9+C10+C11+C32+C39)</f>
        <v>328650</v>
      </c>
      <c r="D8" s="153">
        <f>SUM(D9+D10+D11+D32+D39)</f>
        <v>385531</v>
      </c>
      <c r="E8" s="153">
        <f>SUM(E9+E10+E11+E32+E39)</f>
        <v>334494</v>
      </c>
      <c r="F8" s="153">
        <f>SUM(F9+F10+F11+F32+F39)</f>
        <v>275733</v>
      </c>
      <c r="G8" s="153">
        <f>SUM(G9+G10+G11+G32+G39)</f>
        <v>58761</v>
      </c>
      <c r="H8" s="162"/>
    </row>
    <row r="9" spans="1:8" s="154" customFormat="1" ht="15">
      <c r="A9" s="151">
        <v>2</v>
      </c>
      <c r="B9" s="155" t="s">
        <v>22</v>
      </c>
      <c r="C9" s="153">
        <v>75106</v>
      </c>
      <c r="D9" s="153">
        <v>96125</v>
      </c>
      <c r="E9" s="153">
        <v>96000</v>
      </c>
      <c r="F9" s="163">
        <v>79950</v>
      </c>
      <c r="G9" s="163">
        <v>16050</v>
      </c>
      <c r="H9" s="162"/>
    </row>
    <row r="10" spans="1:8" s="159" customFormat="1" ht="15">
      <c r="A10" s="151">
        <v>3</v>
      </c>
      <c r="B10" s="155" t="s">
        <v>232</v>
      </c>
      <c r="C10" s="153">
        <v>17570</v>
      </c>
      <c r="D10" s="153">
        <v>21142</v>
      </c>
      <c r="E10" s="153">
        <v>20995</v>
      </c>
      <c r="F10" s="163">
        <v>16619</v>
      </c>
      <c r="G10" s="163">
        <v>4376</v>
      </c>
      <c r="H10" s="162"/>
    </row>
    <row r="11" spans="1:8" ht="15">
      <c r="A11" s="151">
        <v>4</v>
      </c>
      <c r="B11" s="155" t="s">
        <v>233</v>
      </c>
      <c r="C11" s="153">
        <f>SUM(C12+C15+C18+C26+C27)</f>
        <v>58565</v>
      </c>
      <c r="D11" s="153">
        <f>SUM(D12+D15+D18+D26+D27)</f>
        <v>81387</v>
      </c>
      <c r="E11" s="153">
        <f>SUM(E12+E15+E18+E26+E27)</f>
        <v>79024</v>
      </c>
      <c r="F11" s="153">
        <f>SUM(F12+F15+F18+F26+F27)</f>
        <v>52324</v>
      </c>
      <c r="G11" s="153">
        <f>SUM(G12+G15+G18+G26+G27)</f>
        <v>26700</v>
      </c>
      <c r="H11" s="162"/>
    </row>
    <row r="12" spans="1:8" ht="15">
      <c r="A12" s="151">
        <v>5</v>
      </c>
      <c r="B12" s="156" t="s">
        <v>234</v>
      </c>
      <c r="C12" s="157">
        <f>SUM(C13:C14)</f>
        <v>13009</v>
      </c>
      <c r="D12" s="157">
        <f>SUM(D13:D14)</f>
        <v>15181</v>
      </c>
      <c r="E12" s="157">
        <f>SUM(E13:E14)</f>
        <v>14895</v>
      </c>
      <c r="F12" s="157">
        <f>SUM(F13:F14)</f>
        <v>5384</v>
      </c>
      <c r="G12" s="157">
        <f>SUM(G13:G14)</f>
        <v>9511</v>
      </c>
      <c r="H12" s="157"/>
    </row>
    <row r="13" spans="1:8" ht="15">
      <c r="A13" s="151">
        <v>6</v>
      </c>
      <c r="B13" s="160" t="s">
        <v>235</v>
      </c>
      <c r="C13" s="161">
        <v>455</v>
      </c>
      <c r="D13" s="161">
        <v>616</v>
      </c>
      <c r="E13" s="161">
        <v>410</v>
      </c>
      <c r="F13" s="162">
        <v>410</v>
      </c>
      <c r="G13" s="162"/>
      <c r="H13" s="162"/>
    </row>
    <row r="14" spans="1:8" ht="15">
      <c r="A14" s="151">
        <v>7</v>
      </c>
      <c r="B14" s="160" t="s">
        <v>236</v>
      </c>
      <c r="C14" s="161">
        <v>12554</v>
      </c>
      <c r="D14" s="161">
        <v>14565</v>
      </c>
      <c r="E14" s="161">
        <v>14485</v>
      </c>
      <c r="F14" s="163">
        <v>4974</v>
      </c>
      <c r="G14" s="163">
        <v>9511</v>
      </c>
      <c r="H14" s="162"/>
    </row>
    <row r="15" spans="1:8" ht="15">
      <c r="A15" s="151">
        <v>8</v>
      </c>
      <c r="B15" s="156" t="s">
        <v>237</v>
      </c>
      <c r="C15" s="157">
        <f>SUM(C16:C17)</f>
        <v>1400</v>
      </c>
      <c r="D15" s="157">
        <f>SUM(D16:D17)</f>
        <v>2277</v>
      </c>
      <c r="E15" s="157">
        <f>SUM(E16:E17)</f>
        <v>1910</v>
      </c>
      <c r="F15" s="157">
        <f>SUM(F16:F17)</f>
        <v>1220</v>
      </c>
      <c r="G15" s="157">
        <f>SUM(G16:G17)</f>
        <v>690</v>
      </c>
      <c r="H15" s="164"/>
    </row>
    <row r="16" spans="1:8" ht="15">
      <c r="A16" s="151">
        <v>9</v>
      </c>
      <c r="B16" s="160" t="s">
        <v>238</v>
      </c>
      <c r="C16" s="97">
        <v>883</v>
      </c>
      <c r="D16" s="161">
        <v>1653</v>
      </c>
      <c r="E16" s="161">
        <v>1309</v>
      </c>
      <c r="F16" s="162">
        <v>985</v>
      </c>
      <c r="G16" s="162">
        <v>324</v>
      </c>
      <c r="H16" s="162"/>
    </row>
    <row r="17" spans="1:8" s="159" customFormat="1" ht="15">
      <c r="A17" s="151">
        <v>10</v>
      </c>
      <c r="B17" s="165" t="s">
        <v>239</v>
      </c>
      <c r="C17" s="163">
        <v>517</v>
      </c>
      <c r="D17" s="163">
        <v>624</v>
      </c>
      <c r="E17" s="163">
        <v>601</v>
      </c>
      <c r="F17" s="162">
        <v>235</v>
      </c>
      <c r="G17" s="162">
        <v>366</v>
      </c>
      <c r="H17" s="162"/>
    </row>
    <row r="18" spans="1:8" ht="15">
      <c r="A18" s="151">
        <v>11</v>
      </c>
      <c r="B18" s="156" t="s">
        <v>240</v>
      </c>
      <c r="C18" s="157">
        <f>SUM(C19:C25)</f>
        <v>30653</v>
      </c>
      <c r="D18" s="157">
        <f>SUM(D19:D25)</f>
        <v>41217</v>
      </c>
      <c r="E18" s="157">
        <f>SUM(E19:E25)</f>
        <v>39876</v>
      </c>
      <c r="F18" s="157">
        <f>SUM(F19:F25)</f>
        <v>29522</v>
      </c>
      <c r="G18" s="157">
        <f>SUM(G19:G25)</f>
        <v>10354</v>
      </c>
      <c r="H18" s="164"/>
    </row>
    <row r="19" spans="1:8" ht="15">
      <c r="A19" s="151">
        <v>12</v>
      </c>
      <c r="B19" s="160" t="s">
        <v>241</v>
      </c>
      <c r="C19" s="161">
        <v>11392</v>
      </c>
      <c r="D19" s="161">
        <v>11065</v>
      </c>
      <c r="E19" s="161">
        <v>9976</v>
      </c>
      <c r="F19" s="163">
        <v>6534</v>
      </c>
      <c r="G19" s="163">
        <v>3442</v>
      </c>
      <c r="H19" s="162"/>
    </row>
    <row r="20" spans="1:8" ht="15">
      <c r="A20" s="151">
        <v>13</v>
      </c>
      <c r="B20" s="160" t="s">
        <v>242</v>
      </c>
      <c r="C20" s="161">
        <v>312</v>
      </c>
      <c r="D20" s="161">
        <v>445</v>
      </c>
      <c r="E20" s="166">
        <v>444</v>
      </c>
      <c r="F20" s="162">
        <v>307</v>
      </c>
      <c r="G20" s="162">
        <v>137</v>
      </c>
      <c r="H20" s="162"/>
    </row>
    <row r="21" spans="1:8" ht="15">
      <c r="A21" s="151">
        <v>14</v>
      </c>
      <c r="B21" s="160" t="s">
        <v>243</v>
      </c>
      <c r="C21" s="161">
        <v>1434</v>
      </c>
      <c r="D21" s="161">
        <v>1332</v>
      </c>
      <c r="E21" s="161">
        <v>1159</v>
      </c>
      <c r="F21" s="163">
        <v>1100</v>
      </c>
      <c r="G21" s="162">
        <v>59</v>
      </c>
      <c r="H21" s="162"/>
    </row>
    <row r="22" spans="1:8" ht="15">
      <c r="A22" s="151">
        <v>15</v>
      </c>
      <c r="B22" s="160" t="s">
        <v>244</v>
      </c>
      <c r="C22" s="161">
        <v>1130</v>
      </c>
      <c r="D22" s="161">
        <v>2858</v>
      </c>
      <c r="E22" s="161">
        <v>2858</v>
      </c>
      <c r="F22" s="163">
        <v>1145</v>
      </c>
      <c r="G22" s="163">
        <v>1713</v>
      </c>
      <c r="H22" s="162"/>
    </row>
    <row r="23" spans="1:8" ht="15">
      <c r="A23" s="151">
        <v>16</v>
      </c>
      <c r="B23" s="160" t="s">
        <v>245</v>
      </c>
      <c r="C23" s="161">
        <v>132</v>
      </c>
      <c r="D23" s="161">
        <v>323</v>
      </c>
      <c r="E23" s="161">
        <v>260</v>
      </c>
      <c r="F23" s="162">
        <v>128</v>
      </c>
      <c r="G23" s="162">
        <v>132</v>
      </c>
      <c r="H23" s="162"/>
    </row>
    <row r="24" spans="1:8" ht="15">
      <c r="A24" s="151">
        <v>17</v>
      </c>
      <c r="B24" s="160" t="s">
        <v>246</v>
      </c>
      <c r="C24" s="161">
        <v>6339</v>
      </c>
      <c r="D24" s="161">
        <v>10505</v>
      </c>
      <c r="E24" s="161">
        <v>10505</v>
      </c>
      <c r="F24" s="163">
        <v>9354</v>
      </c>
      <c r="G24" s="163">
        <v>1151</v>
      </c>
      <c r="H24" s="162"/>
    </row>
    <row r="25" spans="1:8" ht="15">
      <c r="A25" s="151">
        <v>18</v>
      </c>
      <c r="B25" s="160" t="s">
        <v>247</v>
      </c>
      <c r="C25" s="161">
        <v>9914</v>
      </c>
      <c r="D25" s="161">
        <v>14689</v>
      </c>
      <c r="E25" s="161">
        <v>14674</v>
      </c>
      <c r="F25" s="163">
        <v>10954</v>
      </c>
      <c r="G25" s="163">
        <v>3720</v>
      </c>
      <c r="H25" s="162"/>
    </row>
    <row r="26" spans="1:8" ht="15">
      <c r="A26" s="151">
        <v>19</v>
      </c>
      <c r="B26" s="156" t="s">
        <v>248</v>
      </c>
      <c r="C26" s="158">
        <v>335</v>
      </c>
      <c r="D26" s="157">
        <v>585</v>
      </c>
      <c r="E26" s="157">
        <v>567</v>
      </c>
      <c r="F26" s="158">
        <v>377</v>
      </c>
      <c r="G26" s="158">
        <v>190</v>
      </c>
      <c r="H26" s="164"/>
    </row>
    <row r="27" spans="1:8" ht="15">
      <c r="A27" s="151">
        <v>20</v>
      </c>
      <c r="B27" s="156" t="s">
        <v>249</v>
      </c>
      <c r="C27" s="157">
        <f>SUM(C28:C31)</f>
        <v>13168</v>
      </c>
      <c r="D27" s="157">
        <f>SUM(D28:D31)</f>
        <v>22127</v>
      </c>
      <c r="E27" s="157">
        <f>SUM(E28:E31)</f>
        <v>21776</v>
      </c>
      <c r="F27" s="157">
        <f>SUM(F28:F31)</f>
        <v>15821</v>
      </c>
      <c r="G27" s="157">
        <f>SUM(G28:G31)</f>
        <v>5955</v>
      </c>
      <c r="H27" s="164"/>
    </row>
    <row r="28" spans="1:8" ht="15">
      <c r="A28" s="151">
        <v>21</v>
      </c>
      <c r="B28" s="165" t="s">
        <v>250</v>
      </c>
      <c r="C28" s="163">
        <v>10985</v>
      </c>
      <c r="D28" s="163">
        <v>11552</v>
      </c>
      <c r="E28" s="163">
        <v>11281</v>
      </c>
      <c r="F28" s="162">
        <v>6136</v>
      </c>
      <c r="G28" s="163">
        <v>5145</v>
      </c>
      <c r="H28" s="162"/>
    </row>
    <row r="29" spans="1:8" ht="15">
      <c r="A29" s="151">
        <v>22</v>
      </c>
      <c r="B29" s="165" t="s">
        <v>251</v>
      </c>
      <c r="C29" s="163">
        <v>554</v>
      </c>
      <c r="D29" s="163">
        <v>9064</v>
      </c>
      <c r="E29" s="163">
        <v>8984</v>
      </c>
      <c r="F29" s="163">
        <v>8984</v>
      </c>
      <c r="G29" s="162"/>
      <c r="H29" s="162"/>
    </row>
    <row r="30" spans="1:8" ht="15">
      <c r="A30" s="151">
        <v>23</v>
      </c>
      <c r="B30" s="160" t="s">
        <v>252</v>
      </c>
      <c r="C30" s="161">
        <v>0</v>
      </c>
      <c r="D30" s="161">
        <v>272</v>
      </c>
      <c r="E30" s="161">
        <v>272</v>
      </c>
      <c r="F30" s="161">
        <v>272</v>
      </c>
      <c r="G30" s="162"/>
      <c r="H30" s="162"/>
    </row>
    <row r="31" spans="1:8" ht="15">
      <c r="A31" s="151">
        <v>24</v>
      </c>
      <c r="B31" s="165" t="s">
        <v>253</v>
      </c>
      <c r="C31" s="163">
        <v>1629</v>
      </c>
      <c r="D31" s="163">
        <v>1239</v>
      </c>
      <c r="E31" s="163">
        <v>1239</v>
      </c>
      <c r="F31" s="162">
        <v>429</v>
      </c>
      <c r="G31" s="162">
        <v>810</v>
      </c>
      <c r="H31" s="162"/>
    </row>
    <row r="32" spans="1:8" ht="15">
      <c r="A32" s="151">
        <v>25</v>
      </c>
      <c r="B32" s="155" t="s">
        <v>254</v>
      </c>
      <c r="C32" s="153">
        <f>SUM(C33:C38)</f>
        <v>6854</v>
      </c>
      <c r="D32" s="153">
        <f>SUM(D33:D38)</f>
        <v>25751</v>
      </c>
      <c r="E32" s="153">
        <f>SUM(E33:E38)</f>
        <v>25146</v>
      </c>
      <c r="F32" s="153">
        <f>SUM(F33:F38)</f>
        <v>21394</v>
      </c>
      <c r="G32" s="153">
        <f>SUM(G33:G38)</f>
        <v>3752</v>
      </c>
      <c r="H32" s="162"/>
    </row>
    <row r="33" spans="1:8" ht="15">
      <c r="A33" s="151">
        <v>26</v>
      </c>
      <c r="B33" s="165" t="s">
        <v>255</v>
      </c>
      <c r="C33" s="163">
        <v>0</v>
      </c>
      <c r="D33" s="163">
        <v>1624</v>
      </c>
      <c r="E33" s="163">
        <v>1624</v>
      </c>
      <c r="F33" s="163">
        <v>1624</v>
      </c>
      <c r="G33" s="162"/>
      <c r="H33" s="162"/>
    </row>
    <row r="34" spans="1:8" ht="15">
      <c r="A34" s="151">
        <v>27</v>
      </c>
      <c r="B34" s="160" t="s">
        <v>256</v>
      </c>
      <c r="C34" s="161">
        <v>631</v>
      </c>
      <c r="D34" s="161">
        <v>636</v>
      </c>
      <c r="E34" s="161">
        <v>636</v>
      </c>
      <c r="F34" s="162">
        <v>48</v>
      </c>
      <c r="G34" s="162">
        <v>588</v>
      </c>
      <c r="H34" s="162"/>
    </row>
    <row r="35" spans="1:8" ht="15">
      <c r="A35" s="151">
        <v>28</v>
      </c>
      <c r="B35" s="165" t="s">
        <v>257</v>
      </c>
      <c r="C35" s="163">
        <v>1726</v>
      </c>
      <c r="D35" s="163">
        <v>10872</v>
      </c>
      <c r="E35" s="163">
        <v>10733</v>
      </c>
      <c r="F35" s="163">
        <v>10733</v>
      </c>
      <c r="G35" s="162"/>
      <c r="H35" s="162"/>
    </row>
    <row r="36" spans="1:8" ht="15">
      <c r="A36" s="151">
        <v>29</v>
      </c>
      <c r="B36" s="160" t="s">
        <v>258</v>
      </c>
      <c r="C36" s="97">
        <v>710</v>
      </c>
      <c r="D36" s="161">
        <v>7218</v>
      </c>
      <c r="E36" s="161">
        <v>7084</v>
      </c>
      <c r="F36" s="161">
        <v>7084</v>
      </c>
      <c r="G36" s="162"/>
      <c r="H36" s="162"/>
    </row>
    <row r="37" spans="1:8" ht="15">
      <c r="A37" s="151">
        <v>30</v>
      </c>
      <c r="B37" s="160" t="s">
        <v>259</v>
      </c>
      <c r="C37" s="97">
        <v>895</v>
      </c>
      <c r="D37" s="97">
        <v>895</v>
      </c>
      <c r="E37" s="97">
        <v>690</v>
      </c>
      <c r="F37" s="162"/>
      <c r="G37" s="97">
        <v>690</v>
      </c>
      <c r="H37" s="162"/>
    </row>
    <row r="38" spans="1:8" ht="15">
      <c r="A38" s="151">
        <v>31</v>
      </c>
      <c r="B38" s="165" t="s">
        <v>260</v>
      </c>
      <c r="C38" s="163">
        <v>2892</v>
      </c>
      <c r="D38" s="163">
        <v>4506</v>
      </c>
      <c r="E38" s="163">
        <v>4379</v>
      </c>
      <c r="F38" s="163">
        <v>1905</v>
      </c>
      <c r="G38" s="163">
        <v>2474</v>
      </c>
      <c r="H38" s="162"/>
    </row>
    <row r="39" spans="1:8" ht="15">
      <c r="A39" s="151">
        <v>32</v>
      </c>
      <c r="B39" s="155" t="s">
        <v>261</v>
      </c>
      <c r="C39" s="153">
        <f>SUM(C40:C43)</f>
        <v>170555</v>
      </c>
      <c r="D39" s="153">
        <f>SUM(D40:D43)</f>
        <v>161126</v>
      </c>
      <c r="E39" s="153">
        <f>SUM(E40:E43)</f>
        <v>113329</v>
      </c>
      <c r="F39" s="153">
        <f>SUM(F40:F43)</f>
        <v>105446</v>
      </c>
      <c r="G39" s="153">
        <f>SUM(G40:G43)</f>
        <v>7883</v>
      </c>
      <c r="H39" s="162"/>
    </row>
    <row r="40" spans="1:8" ht="15">
      <c r="A40" s="151">
        <v>33</v>
      </c>
      <c r="B40" s="165" t="s">
        <v>262</v>
      </c>
      <c r="C40" s="162">
        <v>0</v>
      </c>
      <c r="D40" s="163">
        <v>1574</v>
      </c>
      <c r="E40" s="163">
        <v>1457</v>
      </c>
      <c r="F40" s="163">
        <v>1457</v>
      </c>
      <c r="G40" s="162"/>
      <c r="H40" s="162"/>
    </row>
    <row r="41" spans="1:8" ht="15">
      <c r="A41" s="151">
        <v>34</v>
      </c>
      <c r="B41" s="165" t="s">
        <v>263</v>
      </c>
      <c r="C41" s="163">
        <v>103837</v>
      </c>
      <c r="D41" s="163">
        <v>106506</v>
      </c>
      <c r="E41" s="163">
        <v>103989</v>
      </c>
      <c r="F41" s="163">
        <v>103989</v>
      </c>
      <c r="G41" s="162"/>
      <c r="H41" s="162"/>
    </row>
    <row r="42" spans="1:8" ht="15">
      <c r="A42" s="151">
        <v>35</v>
      </c>
      <c r="B42" s="165" t="s">
        <v>264</v>
      </c>
      <c r="C42" s="163">
        <v>8360</v>
      </c>
      <c r="D42" s="163">
        <v>8360</v>
      </c>
      <c r="E42" s="163">
        <v>7883</v>
      </c>
      <c r="F42" s="162"/>
      <c r="G42" s="163">
        <v>7883</v>
      </c>
      <c r="H42" s="162"/>
    </row>
    <row r="43" spans="1:8" ht="15">
      <c r="A43" s="151">
        <v>36</v>
      </c>
      <c r="B43" s="165" t="s">
        <v>265</v>
      </c>
      <c r="C43" s="163">
        <v>58358</v>
      </c>
      <c r="D43" s="163">
        <v>44686</v>
      </c>
      <c r="E43" s="162">
        <v>0</v>
      </c>
      <c r="F43" s="162"/>
      <c r="G43" s="162"/>
      <c r="H43" s="162"/>
    </row>
    <row r="44" spans="1:8" ht="15">
      <c r="A44" s="151">
        <v>37</v>
      </c>
      <c r="B44" s="155" t="s">
        <v>266</v>
      </c>
      <c r="C44" s="153">
        <f>SUM(C45:C47)</f>
        <v>96701</v>
      </c>
      <c r="D44" s="153">
        <f>SUM(D45:D47)</f>
        <v>148643</v>
      </c>
      <c r="E44" s="153">
        <f>SUM(E45:E47)</f>
        <v>114764</v>
      </c>
      <c r="F44" s="153">
        <f>SUM(F45:F47)</f>
        <v>500</v>
      </c>
      <c r="G44" s="153">
        <f>SUM(G45:G47)</f>
        <v>114264</v>
      </c>
      <c r="H44" s="162"/>
    </row>
    <row r="45" spans="1:8" ht="15">
      <c r="A45" s="151">
        <v>38</v>
      </c>
      <c r="B45" s="155" t="s">
        <v>267</v>
      </c>
      <c r="C45" s="153">
        <v>65781</v>
      </c>
      <c r="D45" s="153">
        <v>69766</v>
      </c>
      <c r="E45" s="153">
        <v>38411</v>
      </c>
      <c r="F45" s="162"/>
      <c r="G45" s="153">
        <v>38411</v>
      </c>
      <c r="H45" s="162"/>
    </row>
    <row r="46" spans="1:8" ht="15">
      <c r="A46" s="151">
        <v>39</v>
      </c>
      <c r="B46" s="155" t="s">
        <v>268</v>
      </c>
      <c r="C46" s="153">
        <v>30520</v>
      </c>
      <c r="D46" s="153">
        <v>77788</v>
      </c>
      <c r="E46" s="153">
        <v>75459</v>
      </c>
      <c r="F46" s="162"/>
      <c r="G46" s="153">
        <v>75459</v>
      </c>
      <c r="H46" s="162"/>
    </row>
    <row r="47" spans="1:8" ht="15">
      <c r="A47" s="151">
        <v>40</v>
      </c>
      <c r="B47" s="155" t="s">
        <v>269</v>
      </c>
      <c r="C47" s="153">
        <f>SUM(C48:C49)</f>
        <v>400</v>
      </c>
      <c r="D47" s="153">
        <f>SUM(D48:D49)</f>
        <v>1089</v>
      </c>
      <c r="E47" s="153">
        <f>SUM(E48:E49)</f>
        <v>894</v>
      </c>
      <c r="F47" s="153">
        <f>SUM(F48:F49)</f>
        <v>500</v>
      </c>
      <c r="G47" s="153">
        <f>SUM(G48:G49)</f>
        <v>394</v>
      </c>
      <c r="H47" s="162"/>
    </row>
    <row r="48" spans="1:8" ht="15">
      <c r="A48" s="151">
        <v>41</v>
      </c>
      <c r="B48" s="165" t="s">
        <v>270</v>
      </c>
      <c r="C48" s="162">
        <v>0</v>
      </c>
      <c r="D48" s="163">
        <v>0</v>
      </c>
      <c r="E48" s="163">
        <v>0</v>
      </c>
      <c r="F48" s="162"/>
      <c r="G48" s="162"/>
      <c r="H48" s="162"/>
    </row>
    <row r="49" spans="1:8" ht="15">
      <c r="A49" s="151">
        <v>42</v>
      </c>
      <c r="B49" s="165" t="s">
        <v>271</v>
      </c>
      <c r="C49" s="167">
        <v>400</v>
      </c>
      <c r="D49" s="167">
        <v>1089</v>
      </c>
      <c r="E49" s="167">
        <v>894</v>
      </c>
      <c r="F49" s="165">
        <v>500</v>
      </c>
      <c r="G49" s="165">
        <v>394</v>
      </c>
      <c r="H49" s="165"/>
    </row>
    <row r="50" spans="1:8" ht="15">
      <c r="A50" s="151">
        <v>43</v>
      </c>
      <c r="B50" s="152" t="s">
        <v>272</v>
      </c>
      <c r="C50" s="153">
        <f>SUM(C8+C44)</f>
        <v>425351</v>
      </c>
      <c r="D50" s="153">
        <f>SUM(D8+D44)</f>
        <v>534174</v>
      </c>
      <c r="E50" s="153">
        <f>SUM(E8+E44)</f>
        <v>449258</v>
      </c>
      <c r="F50" s="153">
        <f>SUM(F8+F44)</f>
        <v>276233</v>
      </c>
      <c r="G50" s="153">
        <f>SUM(G8+G44)</f>
        <v>173025</v>
      </c>
      <c r="H50" s="162"/>
    </row>
    <row r="51" spans="1:8" ht="15">
      <c r="A51" s="151">
        <v>45</v>
      </c>
      <c r="B51" s="155" t="s">
        <v>273</v>
      </c>
      <c r="C51" s="153">
        <f>SUM(C52:C54)</f>
        <v>66832</v>
      </c>
      <c r="D51" s="153">
        <f>SUM(D52:D54)</f>
        <v>104973</v>
      </c>
      <c r="E51" s="153">
        <f>SUM(E52:E54)</f>
        <v>98283</v>
      </c>
      <c r="F51" s="153">
        <f>SUM(F52:F54)</f>
        <v>69388</v>
      </c>
      <c r="G51" s="153">
        <f>SUM(G52:G54)</f>
        <v>28895</v>
      </c>
      <c r="H51" s="162"/>
    </row>
    <row r="52" spans="1:8" ht="15">
      <c r="A52" s="151">
        <v>56</v>
      </c>
      <c r="B52" s="160" t="s">
        <v>274</v>
      </c>
      <c r="C52" s="161">
        <v>66832</v>
      </c>
      <c r="D52" s="161">
        <v>69388</v>
      </c>
      <c r="E52" s="161">
        <v>69388</v>
      </c>
      <c r="F52" s="161">
        <v>69388</v>
      </c>
      <c r="G52" s="162"/>
      <c r="H52" s="162"/>
    </row>
    <row r="53" spans="1:8" ht="15">
      <c r="A53" s="151">
        <v>47</v>
      </c>
      <c r="B53" s="160" t="s">
        <v>275</v>
      </c>
      <c r="C53" s="161">
        <v>0</v>
      </c>
      <c r="D53" s="161">
        <v>6690</v>
      </c>
      <c r="E53" s="161">
        <v>0</v>
      </c>
      <c r="F53" s="162"/>
      <c r="G53" s="162"/>
      <c r="H53" s="162"/>
    </row>
    <row r="54" spans="1:8" ht="15">
      <c r="A54" s="151">
        <v>48</v>
      </c>
      <c r="B54" s="160" t="s">
        <v>276</v>
      </c>
      <c r="C54" s="161">
        <v>0</v>
      </c>
      <c r="D54" s="161">
        <v>28895</v>
      </c>
      <c r="E54" s="161">
        <v>28895</v>
      </c>
      <c r="F54" s="162"/>
      <c r="G54" s="161">
        <v>28895</v>
      </c>
      <c r="H54" s="162"/>
    </row>
    <row r="55" spans="1:8" ht="15">
      <c r="A55" s="151">
        <v>49</v>
      </c>
      <c r="B55" s="152" t="s">
        <v>277</v>
      </c>
      <c r="C55" s="153">
        <f>SUM(C51)</f>
        <v>66832</v>
      </c>
      <c r="D55" s="153">
        <f>SUM(D51)</f>
        <v>104973</v>
      </c>
      <c r="E55" s="153">
        <f>SUM(E51)</f>
        <v>98283</v>
      </c>
      <c r="F55" s="153">
        <f>SUM(F51)</f>
        <v>69388</v>
      </c>
      <c r="G55" s="153">
        <f>SUM(G51)</f>
        <v>28895</v>
      </c>
      <c r="H55" s="162"/>
    </row>
    <row r="56" spans="1:8" ht="15">
      <c r="A56" s="151">
        <v>50</v>
      </c>
      <c r="B56" s="152" t="s">
        <v>278</v>
      </c>
      <c r="C56" s="153">
        <f>SUM(C50+C55)</f>
        <v>492183</v>
      </c>
      <c r="D56" s="153">
        <f>SUM(D50+D55)</f>
        <v>639147</v>
      </c>
      <c r="E56" s="153">
        <f>SUM(E50+E55)</f>
        <v>547541</v>
      </c>
      <c r="F56" s="153">
        <f>SUM(F50+F55)</f>
        <v>345621</v>
      </c>
      <c r="G56" s="153">
        <f>SUM(G50+G55)</f>
        <v>201920</v>
      </c>
      <c r="H56" s="162"/>
    </row>
  </sheetData>
  <sheetProtection selectLockedCells="1" selectUnlockedCells="1"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4">
    <cfRule type="expression" priority="1" dxfId="0" stopIfTrue="1">
      <formula>LARGE(($A$8:$A$24),MIN(10,COUNT($A$8:$A$24)))&lt;=#REF!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0">
      <selection activeCell="C26" sqref="C26"/>
    </sheetView>
  </sheetViews>
  <sheetFormatPr defaultColWidth="9.140625" defaultRowHeight="15"/>
  <cols>
    <col min="1" max="1" width="16.8515625" style="168" customWidth="1"/>
    <col min="2" max="2" width="43.421875" style="169" customWidth="1"/>
    <col min="3" max="3" width="21.8515625" style="169" customWidth="1"/>
    <col min="4" max="4" width="22.7109375" style="169" customWidth="1"/>
    <col min="5" max="5" width="20.28125" style="168" customWidth="1"/>
    <col min="6" max="7" width="11.00390625" style="168" customWidth="1"/>
    <col min="8" max="8" width="11.8515625" style="168" customWidth="1"/>
    <col min="9" max="16384" width="9.140625" style="168" customWidth="1"/>
  </cols>
  <sheetData>
    <row r="1" spans="5:6" ht="15.75" customHeight="1">
      <c r="E1" s="170" t="s">
        <v>279</v>
      </c>
      <c r="F1" s="170"/>
    </row>
    <row r="3" spans="2:5" ht="20.25" customHeight="1">
      <c r="B3" s="171" t="s">
        <v>280</v>
      </c>
      <c r="C3" s="171"/>
      <c r="D3" s="171"/>
      <c r="E3" s="171"/>
    </row>
    <row r="5" spans="1:6" ht="26.25" customHeight="1">
      <c r="A5" s="169"/>
      <c r="B5" s="172"/>
      <c r="C5" s="172"/>
      <c r="D5" s="172"/>
      <c r="E5" s="173" t="s">
        <v>2</v>
      </c>
      <c r="F5" s="169"/>
    </row>
    <row r="6" spans="1:5" s="177" customFormat="1" ht="49.5" customHeight="1">
      <c r="A6" s="174" t="s">
        <v>110</v>
      </c>
      <c r="B6" s="175" t="s">
        <v>281</v>
      </c>
      <c r="C6" s="176" t="s">
        <v>282</v>
      </c>
      <c r="D6" s="176" t="s">
        <v>283</v>
      </c>
      <c r="E6" s="176" t="s">
        <v>148</v>
      </c>
    </row>
    <row r="7" spans="1:6" s="180" customFormat="1" ht="18" customHeight="1">
      <c r="A7" s="178"/>
      <c r="B7" s="175" t="s">
        <v>12</v>
      </c>
      <c r="C7" s="179" t="s">
        <v>13</v>
      </c>
      <c r="D7" s="179" t="s">
        <v>14</v>
      </c>
      <c r="E7" s="179" t="s">
        <v>15</v>
      </c>
      <c r="F7" s="172"/>
    </row>
    <row r="8" spans="1:6" ht="15.75" customHeight="1">
      <c r="A8" s="181">
        <v>1</v>
      </c>
      <c r="B8" s="182" t="s">
        <v>284</v>
      </c>
      <c r="C8" s="183">
        <f>SUM(C9+C10)</f>
        <v>1265</v>
      </c>
      <c r="D8" s="183">
        <f>SUM(D9+D10)</f>
        <v>1265</v>
      </c>
      <c r="E8" s="183">
        <f>SUM(E9+E10)</f>
        <v>288</v>
      </c>
      <c r="F8" s="169"/>
    </row>
    <row r="9" spans="1:6" ht="15.75" customHeight="1">
      <c r="A9" s="184">
        <v>2</v>
      </c>
      <c r="B9" s="185" t="s">
        <v>285</v>
      </c>
      <c r="C9" s="186">
        <v>372</v>
      </c>
      <c r="D9" s="186">
        <v>372</v>
      </c>
      <c r="E9" s="186">
        <v>288</v>
      </c>
      <c r="F9" s="169"/>
    </row>
    <row r="10" spans="1:6" ht="15.75" customHeight="1">
      <c r="A10" s="187">
        <v>3</v>
      </c>
      <c r="B10" s="185" t="s">
        <v>286</v>
      </c>
      <c r="C10" s="186">
        <v>893</v>
      </c>
      <c r="D10" s="186">
        <v>893</v>
      </c>
      <c r="E10" s="188">
        <v>0</v>
      </c>
      <c r="F10" s="169"/>
    </row>
    <row r="11" spans="1:6" ht="15.75" customHeight="1">
      <c r="A11" s="184">
        <v>4</v>
      </c>
      <c r="B11" s="182" t="s">
        <v>287</v>
      </c>
      <c r="C11" s="189">
        <f>SUM(C12+C13)</f>
        <v>59269</v>
      </c>
      <c r="D11" s="189">
        <f>SUM(D12:D14)</f>
        <v>49026</v>
      </c>
      <c r="E11" s="189">
        <f>SUM(E12:E14)</f>
        <v>20151</v>
      </c>
      <c r="F11" s="169"/>
    </row>
    <row r="12" spans="1:6" ht="15.75" customHeight="1">
      <c r="A12" s="187">
        <v>5</v>
      </c>
      <c r="B12" s="185" t="s">
        <v>288</v>
      </c>
      <c r="C12" s="186">
        <v>25536</v>
      </c>
      <c r="D12" s="186">
        <v>21233</v>
      </c>
      <c r="E12" s="186">
        <v>20100</v>
      </c>
      <c r="F12" s="169"/>
    </row>
    <row r="13" spans="1:6" ht="15.75" customHeight="1">
      <c r="A13" s="184">
        <v>6</v>
      </c>
      <c r="B13" s="185" t="s">
        <v>289</v>
      </c>
      <c r="C13" s="186">
        <v>33733</v>
      </c>
      <c r="D13" s="186">
        <v>27742</v>
      </c>
      <c r="E13" s="188">
        <v>0</v>
      </c>
      <c r="F13" s="169"/>
    </row>
    <row r="14" spans="1:6" ht="15.75" customHeight="1">
      <c r="A14" s="187">
        <v>7</v>
      </c>
      <c r="B14" s="185" t="s">
        <v>290</v>
      </c>
      <c r="C14" s="188">
        <v>0</v>
      </c>
      <c r="D14" s="186">
        <v>51</v>
      </c>
      <c r="E14" s="186">
        <v>51</v>
      </c>
      <c r="F14" s="169"/>
    </row>
    <row r="15" spans="1:6" ht="15.75" customHeight="1">
      <c r="A15" s="187">
        <v>8</v>
      </c>
      <c r="B15" s="182" t="s">
        <v>291</v>
      </c>
      <c r="C15" s="189">
        <f>SUM(C16:C22)</f>
        <v>5247</v>
      </c>
      <c r="D15" s="189">
        <f>SUM(D16:D22)</f>
        <v>11381</v>
      </c>
      <c r="E15" s="189">
        <f>SUM(E16:E22)</f>
        <v>9878</v>
      </c>
      <c r="F15" s="169"/>
    </row>
    <row r="16" spans="1:6" ht="15.75" customHeight="1">
      <c r="A16" s="184">
        <v>9</v>
      </c>
      <c r="B16" s="185" t="s">
        <v>292</v>
      </c>
      <c r="C16" s="186">
        <v>1200</v>
      </c>
      <c r="D16" s="186">
        <v>945</v>
      </c>
      <c r="E16" s="186">
        <v>945</v>
      </c>
      <c r="F16" s="169"/>
    </row>
    <row r="17" spans="1:6" ht="15.75" customHeight="1">
      <c r="A17" s="187">
        <v>10</v>
      </c>
      <c r="B17" s="185" t="s">
        <v>293</v>
      </c>
      <c r="C17" s="186">
        <v>230</v>
      </c>
      <c r="D17" s="188">
        <v>0</v>
      </c>
      <c r="E17" s="188">
        <v>0</v>
      </c>
      <c r="F17" s="169"/>
    </row>
    <row r="18" spans="1:6" ht="15.75" customHeight="1">
      <c r="A18" s="187">
        <v>11</v>
      </c>
      <c r="B18" s="185" t="s">
        <v>294</v>
      </c>
      <c r="C18" s="186">
        <v>3817</v>
      </c>
      <c r="D18" s="186">
        <v>3976</v>
      </c>
      <c r="E18" s="186">
        <v>2573</v>
      </c>
      <c r="F18" s="169"/>
    </row>
    <row r="19" spans="1:6" ht="15.75" customHeight="1">
      <c r="A19" s="190">
        <v>12</v>
      </c>
      <c r="B19" s="185" t="s">
        <v>295</v>
      </c>
      <c r="C19" s="188">
        <v>0</v>
      </c>
      <c r="D19" s="186">
        <v>2025</v>
      </c>
      <c r="E19" s="186">
        <v>1925</v>
      </c>
      <c r="F19" s="169"/>
    </row>
    <row r="20" spans="1:6" ht="15.75" customHeight="1">
      <c r="A20" s="190">
        <v>13</v>
      </c>
      <c r="B20" s="185" t="s">
        <v>296</v>
      </c>
      <c r="C20" s="188">
        <v>0</v>
      </c>
      <c r="D20" s="186">
        <v>3885</v>
      </c>
      <c r="E20" s="186">
        <v>3885</v>
      </c>
      <c r="F20" s="169"/>
    </row>
    <row r="21" spans="1:6" ht="15.75" customHeight="1">
      <c r="A21" s="190">
        <v>14</v>
      </c>
      <c r="B21" s="185" t="s">
        <v>297</v>
      </c>
      <c r="C21" s="188">
        <v>0</v>
      </c>
      <c r="D21" s="186">
        <v>393</v>
      </c>
      <c r="E21" s="186">
        <v>393</v>
      </c>
      <c r="F21" s="169"/>
    </row>
    <row r="22" spans="1:6" ht="15.75" customHeight="1">
      <c r="A22" s="190">
        <v>15</v>
      </c>
      <c r="B22" s="185" t="s">
        <v>298</v>
      </c>
      <c r="C22" s="188">
        <v>0</v>
      </c>
      <c r="D22" s="186">
        <v>157</v>
      </c>
      <c r="E22" s="186">
        <v>157</v>
      </c>
      <c r="F22" s="169"/>
    </row>
    <row r="23" spans="1:6" s="195" customFormat="1" ht="15.75" customHeight="1">
      <c r="A23" s="191">
        <v>16</v>
      </c>
      <c r="B23" s="192" t="s">
        <v>299</v>
      </c>
      <c r="C23" s="193">
        <v>0</v>
      </c>
      <c r="D23" s="194">
        <v>8094</v>
      </c>
      <c r="E23" s="194">
        <v>8094</v>
      </c>
      <c r="F23" s="177"/>
    </row>
    <row r="24" spans="1:6" s="195" customFormat="1" ht="15.75" customHeight="1">
      <c r="A24" s="196">
        <v>17</v>
      </c>
      <c r="B24" s="197" t="s">
        <v>300</v>
      </c>
      <c r="C24" s="198">
        <f>SUM(C8+C11+C15+C23)</f>
        <v>65781</v>
      </c>
      <c r="D24" s="198">
        <f>SUM(D8+D11+D15+D23)</f>
        <v>69766</v>
      </c>
      <c r="E24" s="198">
        <f>SUM(E8+E11+E15+E23)</f>
        <v>38411</v>
      </c>
      <c r="F24" s="177"/>
    </row>
    <row r="25" ht="15"/>
    <row r="26" ht="15"/>
  </sheetData>
  <sheetProtection selectLockedCells="1" selectUnlockedCells="1"/>
  <mergeCells count="2">
    <mergeCell ref="E1:F1"/>
    <mergeCell ref="B3:E3"/>
  </mergeCells>
  <printOptions/>
  <pageMargins left="0.7" right="0.7" top="0.75" bottom="0.75" header="0.5118055555555555" footer="0.5118055555555555"/>
  <pageSetup horizontalDpi="300" verticalDpi="300" orientation="portrait" paperSize="9" scale="64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3">
      <selection activeCell="E1" sqref="E1"/>
    </sheetView>
  </sheetViews>
  <sheetFormatPr defaultColWidth="9.140625" defaultRowHeight="15"/>
  <cols>
    <col min="1" max="1" width="16.8515625" style="168" customWidth="1"/>
    <col min="2" max="2" width="44.421875" style="169" customWidth="1"/>
    <col min="3" max="3" width="25.421875" style="169" customWidth="1"/>
    <col min="4" max="4" width="23.421875" style="169" customWidth="1"/>
    <col min="5" max="5" width="27.57421875" style="168" customWidth="1"/>
    <col min="6" max="7" width="11.00390625" style="168" customWidth="1"/>
    <col min="8" max="8" width="11.8515625" style="168" customWidth="1"/>
    <col min="9" max="16384" width="9.140625" style="168" customWidth="1"/>
  </cols>
  <sheetData>
    <row r="1" spans="5:6" ht="15.75" customHeight="1">
      <c r="E1" s="171" t="s">
        <v>301</v>
      </c>
      <c r="F1" s="171"/>
    </row>
    <row r="3" spans="2:5" ht="20.25" customHeight="1">
      <c r="B3" s="171" t="s">
        <v>302</v>
      </c>
      <c r="C3" s="171"/>
      <c r="D3" s="171"/>
      <c r="E3" s="171"/>
    </row>
    <row r="4" spans="2:5" ht="15.75">
      <c r="B4" s="171"/>
      <c r="C4" s="171"/>
      <c r="D4" s="171"/>
      <c r="E4" s="171"/>
    </row>
    <row r="5" spans="1:6" ht="26.25" customHeight="1">
      <c r="A5" s="169"/>
      <c r="B5" s="172"/>
      <c r="C5" s="172"/>
      <c r="D5" s="172"/>
      <c r="E5" s="173" t="s">
        <v>2</v>
      </c>
      <c r="F5" s="169"/>
    </row>
    <row r="6" spans="1:5" s="177" customFormat="1" ht="49.5" customHeight="1">
      <c r="A6" s="174" t="s">
        <v>110</v>
      </c>
      <c r="B6" s="199" t="s">
        <v>281</v>
      </c>
      <c r="C6" s="176" t="s">
        <v>282</v>
      </c>
      <c r="D6" s="176" t="s">
        <v>283</v>
      </c>
      <c r="E6" s="176" t="s">
        <v>148</v>
      </c>
    </row>
    <row r="7" spans="1:6" s="180" customFormat="1" ht="18" customHeight="1">
      <c r="A7" s="200"/>
      <c r="B7" s="201" t="s">
        <v>12</v>
      </c>
      <c r="C7" s="202" t="s">
        <v>13</v>
      </c>
      <c r="D7" s="202" t="s">
        <v>14</v>
      </c>
      <c r="E7" s="202" t="s">
        <v>15</v>
      </c>
      <c r="F7" s="172"/>
    </row>
    <row r="8" spans="1:6" s="180" customFormat="1" ht="18" customHeight="1">
      <c r="A8" s="203">
        <v>1</v>
      </c>
      <c r="B8" s="204" t="s">
        <v>303</v>
      </c>
      <c r="C8" s="205">
        <f>SUM(C9:C17)</f>
        <v>30520</v>
      </c>
      <c r="D8" s="205">
        <f>SUM(D9:D17)</f>
        <v>60625</v>
      </c>
      <c r="E8" s="205">
        <f>SUM(E9:E17)</f>
        <v>59244</v>
      </c>
      <c r="F8" s="172"/>
    </row>
    <row r="9" spans="1:6" ht="15.75" customHeight="1">
      <c r="A9" s="206">
        <v>2</v>
      </c>
      <c r="B9" s="207" t="s">
        <v>304</v>
      </c>
      <c r="C9" s="208">
        <v>3964</v>
      </c>
      <c r="D9" s="208">
        <v>3121</v>
      </c>
      <c r="E9" s="209">
        <v>3120</v>
      </c>
      <c r="F9" s="169"/>
    </row>
    <row r="10" spans="1:6" ht="15.75" customHeight="1">
      <c r="A10" s="206">
        <v>3</v>
      </c>
      <c r="B10" s="207" t="s">
        <v>305</v>
      </c>
      <c r="C10" s="208">
        <v>21106</v>
      </c>
      <c r="D10" s="208">
        <v>16619</v>
      </c>
      <c r="E10" s="209">
        <v>16618</v>
      </c>
      <c r="F10" s="169"/>
    </row>
    <row r="11" spans="1:6" ht="15.75" customHeight="1">
      <c r="A11" s="206">
        <v>4</v>
      </c>
      <c r="B11" s="207" t="s">
        <v>306</v>
      </c>
      <c r="C11" s="208">
        <v>450</v>
      </c>
      <c r="D11" s="208">
        <v>354</v>
      </c>
      <c r="E11" s="210">
        <v>0</v>
      </c>
      <c r="F11" s="169"/>
    </row>
    <row r="12" spans="1:6" ht="15.75" customHeight="1">
      <c r="A12" s="206">
        <v>5</v>
      </c>
      <c r="B12" s="207" t="s">
        <v>307</v>
      </c>
      <c r="C12" s="208">
        <v>2500</v>
      </c>
      <c r="D12" s="211">
        <v>0</v>
      </c>
      <c r="E12" s="210">
        <v>0</v>
      </c>
      <c r="F12" s="169"/>
    </row>
    <row r="13" spans="1:6" ht="15.75" customHeight="1">
      <c r="A13" s="206">
        <v>6</v>
      </c>
      <c r="B13" s="207" t="s">
        <v>308</v>
      </c>
      <c r="C13" s="208">
        <v>2500</v>
      </c>
      <c r="D13" s="208">
        <v>1740</v>
      </c>
      <c r="E13" s="210">
        <v>0</v>
      </c>
      <c r="F13" s="169"/>
    </row>
    <row r="14" spans="1:6" ht="15.75" customHeight="1">
      <c r="A14" s="206">
        <v>7</v>
      </c>
      <c r="B14" s="207" t="s">
        <v>309</v>
      </c>
      <c r="C14" s="211">
        <v>0</v>
      </c>
      <c r="D14" s="208">
        <v>23895</v>
      </c>
      <c r="E14" s="209">
        <v>24115</v>
      </c>
      <c r="F14" s="169"/>
    </row>
    <row r="15" spans="1:6" ht="15.75" customHeight="1">
      <c r="A15" s="206">
        <v>8</v>
      </c>
      <c r="B15" s="207" t="s">
        <v>310</v>
      </c>
      <c r="C15" s="211">
        <v>0</v>
      </c>
      <c r="D15" s="208">
        <v>9778</v>
      </c>
      <c r="E15" s="209">
        <v>9877</v>
      </c>
      <c r="F15" s="169"/>
    </row>
    <row r="16" spans="1:6" ht="15.75">
      <c r="A16" s="206">
        <v>9</v>
      </c>
      <c r="B16" s="207" t="s">
        <v>311</v>
      </c>
      <c r="C16" s="211">
        <v>0</v>
      </c>
      <c r="D16" s="208">
        <v>5118</v>
      </c>
      <c r="E16" s="209">
        <v>5118</v>
      </c>
      <c r="F16" s="169"/>
    </row>
    <row r="17" spans="1:6" ht="15.75">
      <c r="A17" s="212">
        <v>10</v>
      </c>
      <c r="B17" s="207" t="s">
        <v>312</v>
      </c>
      <c r="C17" s="213">
        <v>0</v>
      </c>
      <c r="D17" s="213">
        <v>0</v>
      </c>
      <c r="E17" s="214">
        <v>396</v>
      </c>
      <c r="F17" s="169"/>
    </row>
    <row r="18" spans="1:6" ht="15.75" customHeight="1">
      <c r="A18" s="212">
        <v>11</v>
      </c>
      <c r="B18" s="215" t="s">
        <v>313</v>
      </c>
      <c r="C18" s="216">
        <f>SUM(C19:C20)</f>
        <v>0</v>
      </c>
      <c r="D18" s="216">
        <f>SUM(D19:D20)</f>
        <v>396</v>
      </c>
      <c r="E18" s="216">
        <f>SUM(E19:E20)</f>
        <v>173</v>
      </c>
      <c r="F18" s="169"/>
    </row>
    <row r="19" spans="1:6" ht="15.75" customHeight="1">
      <c r="A19" s="212">
        <v>12</v>
      </c>
      <c r="B19" s="207" t="s">
        <v>312</v>
      </c>
      <c r="C19" s="211">
        <v>0</v>
      </c>
      <c r="D19" s="208">
        <v>396</v>
      </c>
      <c r="E19" s="210">
        <v>0</v>
      </c>
      <c r="F19" s="169"/>
    </row>
    <row r="20" spans="1:6" ht="15.75" customHeight="1">
      <c r="A20" s="212">
        <v>13</v>
      </c>
      <c r="B20" s="207" t="s">
        <v>314</v>
      </c>
      <c r="C20" s="211">
        <v>0</v>
      </c>
      <c r="D20" s="211">
        <v>0</v>
      </c>
      <c r="E20" s="209">
        <v>173</v>
      </c>
      <c r="F20" s="169"/>
    </row>
    <row r="21" spans="1:6" ht="15.75" customHeight="1">
      <c r="A21" s="212">
        <v>14</v>
      </c>
      <c r="B21" s="215" t="s">
        <v>315</v>
      </c>
      <c r="C21" s="216">
        <v>0</v>
      </c>
      <c r="D21" s="217">
        <v>16767</v>
      </c>
      <c r="E21" s="218">
        <v>16042</v>
      </c>
      <c r="F21" s="169"/>
    </row>
    <row r="22" spans="1:6" s="195" customFormat="1" ht="15.75" customHeight="1">
      <c r="A22" s="219">
        <v>15</v>
      </c>
      <c r="B22" s="220" t="s">
        <v>316</v>
      </c>
      <c r="C22" s="221">
        <f>SUM(C8+C18+C21)</f>
        <v>30520</v>
      </c>
      <c r="D22" s="221">
        <f>SUM(D8+D18+D21)</f>
        <v>77788</v>
      </c>
      <c r="E22" s="221">
        <f>SUM(E8+E18+E21)</f>
        <v>75459</v>
      </c>
      <c r="F22" s="177"/>
    </row>
  </sheetData>
  <sheetProtection selectLockedCells="1" selectUnlockedCells="1"/>
  <mergeCells count="2">
    <mergeCell ref="E1:F1"/>
    <mergeCell ref="B3:E4"/>
  </mergeCells>
  <printOptions/>
  <pageMargins left="0.7" right="0.7" top="0.75" bottom="0.75" header="0.5118055555555555" footer="0.5118055555555555"/>
  <pageSetup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2015-10-19T06:42:02Z</dcterms:modified>
  <cp:category/>
  <cp:version/>
  <cp:contentType/>
  <cp:contentStatus/>
  <cp:revision>2</cp:revision>
</cp:coreProperties>
</file>